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lleschevaldin/Nextcloud/2021-2022/CO-INTERVENTION CLÔTURE/ÉVALUATION/"/>
    </mc:Choice>
  </mc:AlternateContent>
  <xr:revisionPtr revIDLastSave="0" documentId="13_ncr:1_{5237D3F4-6B57-3D4D-BAAD-128AA39881C4}" xr6:coauthVersionLast="47" xr6:coauthVersionMax="47" xr10:uidLastSave="{00000000-0000-0000-0000-000000000000}"/>
  <bookViews>
    <workbookView xWindow="540" yWindow="620" windowWidth="21900" windowHeight="20720" xr2:uid="{9C94374B-2031-7A45-8507-D8DE2F6B8DF6}"/>
  </bookViews>
  <sheets>
    <sheet name="CORRIGÉ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D16" i="1"/>
  <c r="D10" i="1"/>
  <c r="D14" i="1"/>
  <c r="D8" i="1"/>
  <c r="D17" i="1"/>
  <c r="D11" i="1"/>
  <c r="D9" i="1"/>
  <c r="D7" i="1"/>
  <c r="D6" i="1"/>
  <c r="D5" i="1"/>
  <c r="B15" i="1" l="1"/>
  <c r="D15" i="1" s="1"/>
  <c r="D18" i="1" s="1"/>
  <c r="D12" i="1"/>
  <c r="D19" i="1" l="1"/>
  <c r="D21" i="1" s="1"/>
  <c r="D20" i="1" l="1"/>
  <c r="D22" i="1" s="1"/>
  <c r="D23" i="1" s="1"/>
  <c r="D24" i="1" l="1"/>
  <c r="D26" i="1" l="1"/>
  <c r="D25" i="1"/>
</calcChain>
</file>

<file path=xl/sharedStrings.xml><?xml version="1.0" encoding="utf-8"?>
<sst xmlns="http://schemas.openxmlformats.org/spreadsheetml/2006/main" count="28" uniqueCount="25">
  <si>
    <t>MAIN D'ŒUVRE</t>
  </si>
  <si>
    <t>POSTES DE DÉPENSES</t>
  </si>
  <si>
    <t>Plaque de soubassement béton</t>
  </si>
  <si>
    <t>Poteaux aluminium</t>
  </si>
  <si>
    <t>Lames de clôture</t>
  </si>
  <si>
    <t>Portail coulissant</t>
  </si>
  <si>
    <t>Caméra rotative</t>
  </si>
  <si>
    <t>QUANTITÉ</t>
  </si>
  <si>
    <t>PRIX
UNITAIRE</t>
  </si>
  <si>
    <t>MONTANT</t>
  </si>
  <si>
    <t>Panneaux rigides</t>
  </si>
  <si>
    <t>COÛT TOTAL TTC</t>
  </si>
  <si>
    <t>Frais administratifs</t>
  </si>
  <si>
    <t>Frais divers et imprévus</t>
  </si>
  <si>
    <t>TOTAL GÉNÉRAL 1+2</t>
  </si>
  <si>
    <t>FINANCEMENT par fonds propres</t>
  </si>
  <si>
    <t>FINANCEMENT par emprunt</t>
  </si>
  <si>
    <t>COÛT TOTAL TTC arrondi à la centaine supérieure</t>
  </si>
  <si>
    <t>FOURNITURES</t>
  </si>
  <si>
    <t>COÛT TOTAL HT</t>
  </si>
  <si>
    <t>Lames décoratives</t>
  </si>
  <si>
    <t>PROJET DE VALORISATION DU PARKING DES CLIENTS</t>
  </si>
  <si>
    <t>Portillon</t>
  </si>
  <si>
    <t>SOUS-TOTAL 1 - FOURNITURES</t>
  </si>
  <si>
    <t>SOUS-TOTAL 2 - MAIN D'ŒUVRE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</si>
</sst>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00%"/>
    <numFmt numFmtId="166" formatCode="00.00"/>
  </numFmts>
  <fonts count="4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9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F83B-595C-2549-B03D-7E22DDEDB1C0}">
  <dimension ref="A1:D26"/>
  <sheetViews>
    <sheetView tabSelected="1" topLeftCell="A11" zoomScale="183" workbookViewId="0">
      <selection activeCell="C25" sqref="C25:C26"/>
    </sheetView>
  </sheetViews>
  <sheetFormatPr baseColWidth="10" defaultRowHeight="16" x14ac:dyDescent="0.2"/>
  <cols>
    <col min="1" max="1" width="29.6640625" style="1" customWidth="1"/>
    <col min="2" max="16384" width="10.83203125" style="1"/>
  </cols>
  <sheetData>
    <row r="1" spans="1:4" ht="19" x14ac:dyDescent="0.2">
      <c r="A1" s="15" t="s">
        <v>21</v>
      </c>
      <c r="B1" s="15"/>
      <c r="C1" s="15"/>
      <c r="D1" s="15"/>
    </row>
    <row r="3" spans="1:4" s="2" customFormat="1" ht="34" customHeight="1" x14ac:dyDescent="0.2">
      <c r="A3" s="3" t="s">
        <v>1</v>
      </c>
      <c r="B3" s="3" t="s">
        <v>7</v>
      </c>
      <c r="C3" s="4" t="s">
        <v>8</v>
      </c>
      <c r="D3" s="3" t="s">
        <v>9</v>
      </c>
    </row>
    <row r="4" spans="1:4" ht="20" customHeight="1" x14ac:dyDescent="0.2">
      <c r="A4" s="19" t="s">
        <v>18</v>
      </c>
      <c r="B4" s="20"/>
      <c r="C4" s="20"/>
      <c r="D4" s="21"/>
    </row>
    <row r="5" spans="1:4" ht="20" customHeight="1" x14ac:dyDescent="0.2">
      <c r="A5" s="6" t="s">
        <v>2</v>
      </c>
      <c r="B5" s="9">
        <v>24</v>
      </c>
      <c r="C5" s="8">
        <v>19.899999999999999</v>
      </c>
      <c r="D5" s="8">
        <f t="shared" ref="D5:D11" si="0">ROUND(B5*C5,2)</f>
        <v>477.6</v>
      </c>
    </row>
    <row r="6" spans="1:4" ht="20" customHeight="1" x14ac:dyDescent="0.2">
      <c r="A6" s="6" t="s">
        <v>3</v>
      </c>
      <c r="B6" s="9">
        <v>27</v>
      </c>
      <c r="C6" s="8">
        <v>24.9</v>
      </c>
      <c r="D6" s="8">
        <f t="shared" si="0"/>
        <v>672.3</v>
      </c>
    </row>
    <row r="7" spans="1:4" ht="20" customHeight="1" x14ac:dyDescent="0.2">
      <c r="A7" s="6" t="s">
        <v>4</v>
      </c>
      <c r="B7" s="9">
        <v>52</v>
      </c>
      <c r="C7" s="8">
        <v>49.9</v>
      </c>
      <c r="D7" s="8">
        <f t="shared" si="0"/>
        <v>2594.8000000000002</v>
      </c>
    </row>
    <row r="8" spans="1:4" ht="20" customHeight="1" x14ac:dyDescent="0.2">
      <c r="A8" s="11" t="s">
        <v>20</v>
      </c>
      <c r="B8" s="9">
        <v>6</v>
      </c>
      <c r="C8" s="8">
        <v>89.9</v>
      </c>
      <c r="D8" s="8">
        <f t="shared" si="0"/>
        <v>539.4</v>
      </c>
    </row>
    <row r="9" spans="1:4" ht="20" customHeight="1" x14ac:dyDescent="0.2">
      <c r="A9" s="6" t="s">
        <v>5</v>
      </c>
      <c r="B9" s="9">
        <v>1</v>
      </c>
      <c r="C9" s="8">
        <v>1690.9</v>
      </c>
      <c r="D9" s="8">
        <f t="shared" si="0"/>
        <v>1690.9</v>
      </c>
    </row>
    <row r="10" spans="1:4" ht="20" customHeight="1" x14ac:dyDescent="0.2">
      <c r="A10" s="12" t="s">
        <v>22</v>
      </c>
      <c r="B10" s="9">
        <v>2</v>
      </c>
      <c r="C10" s="8">
        <v>990.9</v>
      </c>
      <c r="D10" s="8">
        <f t="shared" ref="D10" si="1">ROUND(B10*C10,2)</f>
        <v>1981.8</v>
      </c>
    </row>
    <row r="11" spans="1:4" ht="20" customHeight="1" x14ac:dyDescent="0.2">
      <c r="A11" s="6" t="s">
        <v>6</v>
      </c>
      <c r="B11" s="9">
        <v>1</v>
      </c>
      <c r="C11" s="8">
        <v>119.9</v>
      </c>
      <c r="D11" s="8">
        <f t="shared" si="0"/>
        <v>119.9</v>
      </c>
    </row>
    <row r="12" spans="1:4" ht="20" customHeight="1" x14ac:dyDescent="0.2">
      <c r="A12" s="16" t="s">
        <v>23</v>
      </c>
      <c r="B12" s="22"/>
      <c r="C12" s="17"/>
      <c r="D12" s="8">
        <f>SUM(D5:D11)</f>
        <v>8076.7</v>
      </c>
    </row>
    <row r="13" spans="1:4" ht="20" customHeight="1" x14ac:dyDescent="0.2">
      <c r="A13" s="19" t="s">
        <v>0</v>
      </c>
      <c r="B13" s="20"/>
      <c r="C13" s="20"/>
      <c r="D13" s="21"/>
    </row>
    <row r="14" spans="1:4" ht="20" customHeight="1" x14ac:dyDescent="0.2">
      <c r="A14" s="6" t="s">
        <v>2</v>
      </c>
      <c r="B14" s="14">
        <f>24*2</f>
        <v>48</v>
      </c>
      <c r="C14" s="8">
        <v>59.9</v>
      </c>
      <c r="D14" s="8">
        <f>ROUND(B14*C14,2)</f>
        <v>2875.2</v>
      </c>
    </row>
    <row r="15" spans="1:4" ht="20" customHeight="1" x14ac:dyDescent="0.2">
      <c r="A15" s="6" t="s">
        <v>10</v>
      </c>
      <c r="B15" s="14">
        <f>B14</f>
        <v>48</v>
      </c>
      <c r="C15" s="8">
        <v>79.900000000000006</v>
      </c>
      <c r="D15" s="8">
        <f>ROUND(B15*C15,2)</f>
        <v>3835.2</v>
      </c>
    </row>
    <row r="16" spans="1:4" ht="20" customHeight="1" x14ac:dyDescent="0.2">
      <c r="A16" s="12" t="s">
        <v>5</v>
      </c>
      <c r="B16" s="14">
        <v>4</v>
      </c>
      <c r="C16" s="8">
        <v>179.9</v>
      </c>
      <c r="D16" s="8">
        <f>ROUND(B16*C16,2)</f>
        <v>719.6</v>
      </c>
    </row>
    <row r="17" spans="1:4" ht="20" customHeight="1" x14ac:dyDescent="0.2">
      <c r="A17" s="6" t="s">
        <v>22</v>
      </c>
      <c r="B17" s="14">
        <v>2.4</v>
      </c>
      <c r="C17" s="8">
        <v>179.9</v>
      </c>
      <c r="D17" s="8">
        <f>ROUND(B17*C17,2)</f>
        <v>431.76</v>
      </c>
    </row>
    <row r="18" spans="1:4" ht="20" customHeight="1" x14ac:dyDescent="0.2">
      <c r="A18" s="16" t="s">
        <v>24</v>
      </c>
      <c r="B18" s="22"/>
      <c r="C18" s="17"/>
      <c r="D18" s="8">
        <f>SUM(D14:D17)</f>
        <v>7861.76</v>
      </c>
    </row>
    <row r="19" spans="1:4" ht="20" customHeight="1" x14ac:dyDescent="0.2">
      <c r="A19" s="19" t="s">
        <v>14</v>
      </c>
      <c r="B19" s="20"/>
      <c r="C19" s="21"/>
      <c r="D19" s="8">
        <f>D12+D18</f>
        <v>15938.46</v>
      </c>
    </row>
    <row r="20" spans="1:4" ht="20" customHeight="1" x14ac:dyDescent="0.2">
      <c r="A20" s="16" t="s">
        <v>12</v>
      </c>
      <c r="B20" s="17"/>
      <c r="C20" s="13">
        <v>0.02</v>
      </c>
      <c r="D20" s="8">
        <f>ROUND(D19*C20,2)</f>
        <v>318.77</v>
      </c>
    </row>
    <row r="21" spans="1:4" ht="20" customHeight="1" x14ac:dyDescent="0.2">
      <c r="A21" s="16" t="s">
        <v>13</v>
      </c>
      <c r="B21" s="17"/>
      <c r="C21" s="13">
        <v>0.03</v>
      </c>
      <c r="D21" s="10">
        <f>ROUND(D19*C21,2)</f>
        <v>478.15</v>
      </c>
    </row>
    <row r="22" spans="1:4" ht="20" customHeight="1" x14ac:dyDescent="0.2">
      <c r="A22" s="19" t="s">
        <v>11</v>
      </c>
      <c r="B22" s="20"/>
      <c r="C22" s="21"/>
      <c r="D22" s="8">
        <f>D19+D20+D21</f>
        <v>16735.38</v>
      </c>
    </row>
    <row r="23" spans="1:4" ht="20" customHeight="1" x14ac:dyDescent="0.2">
      <c r="A23" s="7" t="s">
        <v>17</v>
      </c>
      <c r="B23" s="5"/>
      <c r="C23" s="5"/>
      <c r="D23" s="8">
        <f>ROUNDUP(D22,-2)</f>
        <v>16800</v>
      </c>
    </row>
    <row r="24" spans="1:4" ht="20" customHeight="1" x14ac:dyDescent="0.2">
      <c r="A24" s="19" t="s">
        <v>19</v>
      </c>
      <c r="B24" s="20"/>
      <c r="C24" s="21"/>
      <c r="D24" s="8">
        <f>D23/1.2</f>
        <v>14000</v>
      </c>
    </row>
    <row r="25" spans="1:4" ht="20" customHeight="1" x14ac:dyDescent="0.2">
      <c r="A25" s="16" t="s">
        <v>15</v>
      </c>
      <c r="B25" s="17"/>
      <c r="C25" s="23">
        <v>0.3</v>
      </c>
      <c r="D25" s="8">
        <f>D24*C25</f>
        <v>4200</v>
      </c>
    </row>
    <row r="26" spans="1:4" ht="20" customHeight="1" x14ac:dyDescent="0.2">
      <c r="A26" s="18" t="s">
        <v>16</v>
      </c>
      <c r="B26" s="18"/>
      <c r="C26" s="23">
        <v>0.7</v>
      </c>
      <c r="D26" s="8">
        <f>D24*C26</f>
        <v>9800</v>
      </c>
    </row>
  </sheetData>
  <mergeCells count="12">
    <mergeCell ref="A1:D1"/>
    <mergeCell ref="A20:B20"/>
    <mergeCell ref="A21:B21"/>
    <mergeCell ref="A25:B25"/>
    <mergeCell ref="A26:B26"/>
    <mergeCell ref="A22:C22"/>
    <mergeCell ref="A13:D13"/>
    <mergeCell ref="A4:D4"/>
    <mergeCell ref="A18:C18"/>
    <mergeCell ref="A19:C19"/>
    <mergeCell ref="A12:C12"/>
    <mergeCell ref="A24:C24"/>
  </mergeCells>
  <printOptions horizontalCentered="1" headings="1"/>
  <pageMargins left="0.7" right="0.7" top="0.75" bottom="0.75" header="0.3" footer="0.3"/>
  <pageSetup paperSize="9" orientation="portrait" horizontalDpi="0" verticalDpi="0"/>
  <headerFooter>
    <oddFooter>&amp;L&amp;"Calibri,Normal"&amp;K000000NOM &amp; Prénom&amp;C&amp;"Calibri,Normal"&amp;K000000Emplacement sauvegarde&amp;R&amp;"Calibri,Normal"&amp;K000000Date du jour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CORRIGÉ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2021-10-10T07:28:44Z</cp:lastPrinted>
  <dcterms:created xsi:type="dcterms:W3CDTF">2021-10-09T14:57:26Z</dcterms:created>
  <dcterms:modified xsi:type="dcterms:W3CDTF">2021-11-02T16:00:56Z</dcterms:modified>
</cp:coreProperties>
</file>