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\Google Drive\PROFESSIONNEL\CERPEG-activites\N1-renforcement-factures\co-int_maths-factures_Niveau5_tableur\"/>
    </mc:Choice>
  </mc:AlternateContent>
  <xr:revisionPtr revIDLastSave="0" documentId="13_ncr:1_{C2D962B1-D311-4519-AE6C-88735F31507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nalyse EXCEL" sheetId="11" r:id="rId1"/>
    <sheet name="analyse EXCEL COR" sheetId="12" r:id="rId2"/>
  </sheets>
  <definedNames>
    <definedName name="_xlnm.Print_Area" localSheetId="0">'analyse EXCEL'!$B$1:$R$20,'analyse EXCEL'!$B$22:$R$43</definedName>
    <definedName name="_xlnm.Print_Area" localSheetId="1">'analyse EXCEL COR'!$B$1:$R$20,'analyse EXCEL COR'!$B$22:$R$43</definedName>
  </definedNames>
  <calcPr calcId="191029"/>
</workbook>
</file>

<file path=xl/calcChain.xml><?xml version="1.0" encoding="utf-8"?>
<calcChain xmlns="http://schemas.openxmlformats.org/spreadsheetml/2006/main">
  <c r="F14" i="12" l="1"/>
  <c r="G14" i="12" s="1"/>
  <c r="H14" i="12" s="1"/>
  <c r="F13" i="12"/>
  <c r="G13" i="12" s="1"/>
  <c r="H13" i="12" s="1"/>
  <c r="G12" i="12"/>
  <c r="H12" i="12" s="1"/>
  <c r="F12" i="12"/>
  <c r="F11" i="12"/>
  <c r="G11" i="12" s="1"/>
  <c r="H11" i="12" s="1"/>
  <c r="G10" i="12"/>
  <c r="H10" i="12" s="1"/>
  <c r="F10" i="12"/>
  <c r="H9" i="12"/>
  <c r="G9" i="12"/>
  <c r="F9" i="12"/>
  <c r="H35" i="12"/>
  <c r="I35" i="12" s="1"/>
  <c r="I34" i="12"/>
  <c r="H34" i="12"/>
  <c r="H33" i="12"/>
  <c r="I33" i="12" s="1"/>
  <c r="H32" i="12"/>
  <c r="I32" i="12" s="1"/>
  <c r="H31" i="12"/>
  <c r="I31" i="12" s="1"/>
  <c r="I30" i="12"/>
  <c r="H30" i="12"/>
  <c r="H29" i="12"/>
  <c r="I29" i="12" s="1"/>
  <c r="H28" i="12"/>
  <c r="I28" i="12" s="1"/>
  <c r="H28" i="11"/>
  <c r="I36" i="12" l="1"/>
  <c r="H15" i="12"/>
  <c r="I28" i="11"/>
  <c r="H29" i="11"/>
  <c r="I29" i="11" s="1"/>
  <c r="H30" i="11"/>
  <c r="I30" i="11" s="1"/>
  <c r="H31" i="11"/>
  <c r="I31" i="11" s="1"/>
  <c r="H32" i="11"/>
  <c r="I32" i="11"/>
  <c r="H33" i="11"/>
  <c r="I33" i="11" s="1"/>
  <c r="H34" i="11"/>
  <c r="I34" i="11" s="1"/>
  <c r="H35" i="11"/>
  <c r="I35" i="11" s="1"/>
  <c r="F14" i="11"/>
  <c r="G14" i="11" s="1"/>
  <c r="H14" i="11" s="1"/>
  <c r="F13" i="11"/>
  <c r="G13" i="11" s="1"/>
  <c r="H13" i="11" s="1"/>
  <c r="F12" i="11"/>
  <c r="G12" i="11" s="1"/>
  <c r="H12" i="11" s="1"/>
  <c r="F11" i="11"/>
  <c r="G11" i="11" s="1"/>
  <c r="H11" i="11" s="1"/>
  <c r="F10" i="11"/>
  <c r="G10" i="11" s="1"/>
  <c r="H10" i="11" s="1"/>
  <c r="F9" i="11"/>
  <c r="G9" i="11" s="1"/>
  <c r="H9" i="11" s="1"/>
  <c r="I37" i="12" l="1"/>
  <c r="I38" i="12" s="1"/>
  <c r="H16" i="12"/>
  <c r="H17" i="12" s="1"/>
  <c r="I36" i="11"/>
  <c r="H15" i="11"/>
  <c r="H16" i="11" s="1"/>
  <c r="H17" i="11" s="1"/>
  <c r="I39" i="12" l="1"/>
  <c r="I40" i="12" s="1"/>
  <c r="H18" i="12"/>
  <c r="H19" i="12" s="1"/>
  <c r="I37" i="11"/>
  <c r="I38" i="11"/>
  <c r="H18" i="11"/>
  <c r="H19" i="11" s="1"/>
  <c r="B40" i="12" l="1"/>
  <c r="D40" i="12" s="1"/>
  <c r="I39" i="11"/>
  <c r="I40" i="11" s="1"/>
  <c r="I41" i="12" l="1"/>
  <c r="I42" i="12" s="1"/>
  <c r="B40" i="11"/>
  <c r="D40" i="11" s="1"/>
  <c r="I41" i="11" s="1"/>
  <c r="I42" i="11" s="1"/>
</calcChain>
</file>

<file path=xl/sharedStrings.xml><?xml version="1.0" encoding="utf-8"?>
<sst xmlns="http://schemas.openxmlformats.org/spreadsheetml/2006/main" count="160" uniqueCount="71">
  <si>
    <t>CONDITIONS DE VENTE</t>
  </si>
  <si>
    <t>F A C T U R E</t>
  </si>
  <si>
    <t>LIBELLÉ</t>
  </si>
  <si>
    <t>QTÉ</t>
  </si>
  <si>
    <t>PU</t>
  </si>
  <si>
    <t>REMISE
en %</t>
  </si>
  <si>
    <t>MONTANT</t>
  </si>
  <si>
    <t>Détails &amp; vérification calculs</t>
  </si>
  <si>
    <t>NET COMMERCIAL</t>
  </si>
  <si>
    <t>Escompte</t>
  </si>
  <si>
    <t>TAUX :</t>
  </si>
  <si>
    <t>NET FINANCIER</t>
  </si>
  <si>
    <t>TVA</t>
  </si>
  <si>
    <t>TOTAL TTC</t>
  </si>
  <si>
    <t xml:space="preserve">CLIENT : BEL VERTE    </t>
  </si>
  <si>
    <t>Compte comptable…........................</t>
  </si>
  <si>
    <t xml:space="preserve">Remise de 8 % Pizzas fromages – Remise de 10 % Pizzas Jambon </t>
  </si>
  <si>
    <t>Escompte de 02 % - TVA de 5,5 %</t>
  </si>
  <si>
    <r>
      <t xml:space="preserve">PU NET
</t>
    </r>
    <r>
      <rPr>
        <vertAlign val="superscript"/>
        <sz val="12"/>
        <color theme="1"/>
        <rFont val="Calibri"/>
        <family val="2"/>
        <scheme val="minor"/>
      </rPr>
      <t>(2)</t>
    </r>
  </si>
  <si>
    <r>
      <rPr>
        <vertAlign val="superscript"/>
        <sz val="12"/>
        <color theme="1"/>
        <rFont val="Calibri"/>
        <family val="2"/>
        <scheme val="minor"/>
      </rPr>
      <t>(1)</t>
    </r>
  </si>
  <si>
    <r>
      <rPr>
        <vertAlign val="superscript"/>
        <sz val="12"/>
        <color theme="1"/>
        <rFont val="Calibri"/>
        <family val="2"/>
        <scheme val="minor"/>
      </rPr>
      <t>(2)</t>
    </r>
  </si>
  <si>
    <r>
      <t>2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NET COMMERCIAL</t>
    </r>
  </si>
  <si>
    <t>PU NET</t>
  </si>
  <si>
    <r>
      <t xml:space="preserve">REMISE </t>
    </r>
    <r>
      <rPr>
        <vertAlign val="superscript"/>
        <sz val="12"/>
        <color theme="1"/>
        <rFont val="Calibri"/>
        <family val="2"/>
        <scheme val="minor"/>
      </rPr>
      <t>(1)</t>
    </r>
  </si>
  <si>
    <t>Pizza 3 fromages 150g</t>
  </si>
  <si>
    <t>Pizza 3 fromages 350g</t>
  </si>
  <si>
    <t>Pizza 4 saisons 150g</t>
  </si>
  <si>
    <t>Pizza jambon 150g</t>
  </si>
  <si>
    <t>Pizza jambon 300g</t>
  </si>
  <si>
    <t>Pizza margarita 150g</t>
  </si>
  <si>
    <t>CALCUL MONTANT TVA</t>
  </si>
  <si>
    <t>BASE</t>
  </si>
  <si>
    <t>TAUX</t>
  </si>
  <si>
    <t>Remise        %</t>
  </si>
  <si>
    <t>Brousse de brebis 500 gr</t>
  </si>
  <si>
    <t>Buche de chevre 150 gr</t>
  </si>
  <si>
    <t>Camembert 45% mg montsurs 250 gr</t>
  </si>
  <si>
    <t>Camembert allege 25% mg 250 gr</t>
  </si>
  <si>
    <t>Camembert lait pasteurise 250 gr</t>
  </si>
  <si>
    <t>Camembert lait plaisirs 250 gr</t>
  </si>
  <si>
    <t>Cappeletti epinard 250 gr</t>
  </si>
  <si>
    <t>Carotte lavee 500 gr</t>
  </si>
  <si>
    <t>REMISE
 %</t>
  </si>
  <si>
    <t>Remise globale de 9 % - Escompte de 2 % - TVA 5,5 % Alimentation - TVA 20 % beauté - hygiène</t>
  </si>
  <si>
    <t>CLIENT : DÉLICES BIO Le Bouscat</t>
  </si>
  <si>
    <t>F9</t>
  </si>
  <si>
    <t>G9</t>
  </si>
  <si>
    <t>H28</t>
  </si>
  <si>
    <t>B40</t>
  </si>
  <si>
    <t>D40</t>
  </si>
  <si>
    <t>Trouve les formules à saisir sur tableur</t>
  </si>
  <si>
    <t>I28</t>
  </si>
  <si>
    <t>I38</t>
  </si>
  <si>
    <t>I41</t>
  </si>
  <si>
    <t>H9</t>
  </si>
  <si>
    <t>=D9*E9</t>
  </si>
  <si>
    <t>=D9-F9</t>
  </si>
  <si>
    <t>=G9*C9</t>
  </si>
  <si>
    <t>=SOMME(H9:H14)</t>
  </si>
  <si>
    <t>H15</t>
  </si>
  <si>
    <t>H18</t>
  </si>
  <si>
    <t>H19</t>
  </si>
  <si>
    <t>=H17*G18</t>
  </si>
  <si>
    <t>=H17+H18</t>
  </si>
  <si>
    <t>=F28*(100-G28)/100</t>
  </si>
  <si>
    <t>=H28*E28</t>
  </si>
  <si>
    <t>=I40</t>
  </si>
  <si>
    <t>=B40*C40</t>
  </si>
  <si>
    <t>=I36-I37</t>
  </si>
  <si>
    <t>=D40+D41</t>
  </si>
  <si>
    <t>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</si>
</sst>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0%"/>
    <numFmt numFmtId="165" formatCode="00.0%"/>
    <numFmt numFmtId="166" formatCode="0.0%"/>
    <numFmt numFmtId="167" formatCode="_-* #,##0.00\ _€_-;\-* #,##0.00\ _€_-;_-* &quot;-&quot;??\ _€_-;_-@_-"/>
  </numFmts>
  <fonts count="27" x14ac:knownFonts="1"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ED1C2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4" fillId="8" borderId="1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</cellStyleXfs>
  <cellXfs count="124">
    <xf numFmtId="0" fontId="0" fillId="0" borderId="0" xfId="0"/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3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4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3" xfId="0" applyFont="1" applyBorder="1" applyAlignment="1">
      <alignment horizontal="left" vertical="center"/>
    </xf>
    <xf numFmtId="3" fontId="16" fillId="0" borderId="2" xfId="0" applyNumberFormat="1" applyFont="1" applyBorder="1" applyAlignment="1">
      <alignment horizontal="center" vertical="center"/>
    </xf>
    <xf numFmtId="43" fontId="16" fillId="0" borderId="2" xfId="1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 indent="1"/>
    </xf>
    <xf numFmtId="0" fontId="16" fillId="0" borderId="7" xfId="0" applyFont="1" applyBorder="1" applyAlignment="1">
      <alignment vertical="center"/>
    </xf>
    <xf numFmtId="165" fontId="16" fillId="0" borderId="5" xfId="0" applyNumberFormat="1" applyFont="1" applyBorder="1" applyAlignment="1">
      <alignment horizontal="left" vertical="center" indent="1"/>
    </xf>
    <xf numFmtId="0" fontId="16" fillId="0" borderId="8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165" fontId="19" fillId="0" borderId="7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6" fillId="0" borderId="4" xfId="0" applyFont="1" applyBorder="1" applyAlignment="1">
      <alignment horizontal="right" vertical="center"/>
    </xf>
    <xf numFmtId="164" fontId="16" fillId="0" borderId="5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0" xfId="0" applyFont="1" applyBorder="1" applyAlignment="1">
      <alignment horizontal="left" vertical="center" indent="1"/>
    </xf>
    <xf numFmtId="0" fontId="16" fillId="0" borderId="12" xfId="0" applyFont="1" applyBorder="1" applyAlignment="1">
      <alignment horizontal="left" vertical="center" indent="1"/>
    </xf>
    <xf numFmtId="0" fontId="16" fillId="0" borderId="12" xfId="0" applyFont="1" applyBorder="1" applyAlignment="1">
      <alignment vertical="center"/>
    </xf>
    <xf numFmtId="165" fontId="16" fillId="0" borderId="11" xfId="0" applyNumberFormat="1" applyFont="1" applyBorder="1" applyAlignment="1">
      <alignment horizontal="left" vertical="center" inden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 indent="1"/>
    </xf>
    <xf numFmtId="165" fontId="16" fillId="0" borderId="0" xfId="0" applyNumberFormat="1" applyFont="1" applyBorder="1" applyAlignment="1">
      <alignment horizontal="left" vertical="center" indent="1"/>
    </xf>
    <xf numFmtId="4" fontId="19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horizontal="left" vertical="center" indent="1"/>
    </xf>
    <xf numFmtId="0" fontId="16" fillId="0" borderId="16" xfId="0" applyFont="1" applyBorder="1" applyAlignment="1">
      <alignment horizontal="center" vertical="center" wrapText="1"/>
    </xf>
    <xf numFmtId="0" fontId="20" fillId="9" borderId="12" xfId="0" applyFont="1" applyFill="1" applyBorder="1" applyAlignment="1">
      <alignment vertical="center"/>
    </xf>
    <xf numFmtId="0" fontId="20" fillId="9" borderId="13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9" borderId="12" xfId="0" applyFont="1" applyFill="1" applyBorder="1" applyAlignment="1">
      <alignment vertical="center"/>
    </xf>
    <xf numFmtId="0" fontId="16" fillId="0" borderId="17" xfId="0" applyFont="1" applyBorder="1" applyAlignment="1">
      <alignment horizontal="left" vertical="center" indent="1"/>
    </xf>
    <xf numFmtId="0" fontId="16" fillId="0" borderId="18" xfId="0" applyFont="1" applyBorder="1" applyAlignment="1">
      <alignment horizontal="left" vertical="center" indent="1"/>
    </xf>
    <xf numFmtId="0" fontId="16" fillId="0" borderId="8" xfId="0" applyFont="1" applyBorder="1" applyAlignment="1">
      <alignment horizontal="left" vertical="center" indent="1"/>
    </xf>
    <xf numFmtId="0" fontId="16" fillId="10" borderId="25" xfId="0" applyFont="1" applyFill="1" applyBorder="1" applyAlignment="1">
      <alignment vertical="center"/>
    </xf>
    <xf numFmtId="166" fontId="16" fillId="10" borderId="13" xfId="19" applyNumberFormat="1" applyFont="1" applyFill="1" applyBorder="1" applyAlignment="1">
      <alignment horizontal="center" vertical="center"/>
    </xf>
    <xf numFmtId="0" fontId="16" fillId="10" borderId="19" xfId="0" applyFont="1" applyFill="1" applyBorder="1" applyAlignment="1">
      <alignment vertical="center"/>
    </xf>
    <xf numFmtId="0" fontId="16" fillId="10" borderId="23" xfId="0" applyFont="1" applyFill="1" applyBorder="1" applyAlignment="1">
      <alignment horizontal="center" vertical="center"/>
    </xf>
    <xf numFmtId="4" fontId="22" fillId="0" borderId="2" xfId="0" applyNumberFormat="1" applyFont="1" applyBorder="1" applyAlignment="1">
      <alignment vertical="center"/>
    </xf>
    <xf numFmtId="9" fontId="22" fillId="0" borderId="2" xfId="19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right" vertical="center"/>
    </xf>
    <xf numFmtId="0" fontId="16" fillId="10" borderId="0" xfId="0" applyFont="1" applyFill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6" fillId="11" borderId="23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vertical="center"/>
    </xf>
    <xf numFmtId="0" fontId="16" fillId="11" borderId="17" xfId="0" applyFont="1" applyFill="1" applyBorder="1" applyAlignment="1">
      <alignment horizontal="left" vertical="center" indent="1"/>
    </xf>
    <xf numFmtId="0" fontId="16" fillId="11" borderId="28" xfId="0" applyFont="1" applyFill="1" applyBorder="1" applyAlignment="1">
      <alignment horizontal="left" vertical="center" indent="1"/>
    </xf>
    <xf numFmtId="0" fontId="16" fillId="0" borderId="29" xfId="0" applyFont="1" applyBorder="1" applyAlignment="1">
      <alignment horizontal="left" vertical="center" indent="1"/>
    </xf>
    <xf numFmtId="165" fontId="16" fillId="0" borderId="30" xfId="0" applyNumberFormat="1" applyFont="1" applyBorder="1" applyAlignment="1">
      <alignment horizontal="left" vertical="center" indent="1"/>
    </xf>
    <xf numFmtId="0" fontId="16" fillId="0" borderId="15" xfId="0" applyFont="1" applyBorder="1" applyAlignment="1">
      <alignment vertical="center"/>
    </xf>
    <xf numFmtId="0" fontId="16" fillId="0" borderId="15" xfId="0" applyFont="1" applyBorder="1" applyAlignment="1">
      <alignment wrapText="1"/>
    </xf>
    <xf numFmtId="2" fontId="16" fillId="0" borderId="15" xfId="0" applyNumberFormat="1" applyFont="1" applyBorder="1" applyAlignment="1">
      <alignment horizontal="center" wrapText="1"/>
    </xf>
    <xf numFmtId="2" fontId="16" fillId="0" borderId="15" xfId="0" applyNumberFormat="1" applyFont="1" applyBorder="1" applyAlignment="1">
      <alignment horizontal="center" vertical="center"/>
    </xf>
    <xf numFmtId="9" fontId="24" fillId="0" borderId="15" xfId="19" applyFont="1" applyBorder="1" applyAlignment="1">
      <alignment horizontal="center" vertical="center"/>
    </xf>
    <xf numFmtId="9" fontId="16" fillId="0" borderId="4" xfId="19" applyFont="1" applyBorder="1" applyAlignment="1">
      <alignment horizontal="left" vertical="center" indent="1"/>
    </xf>
    <xf numFmtId="9" fontId="16" fillId="0" borderId="4" xfId="19" applyFont="1" applyBorder="1" applyAlignment="1">
      <alignment horizontal="right" vertical="center" indent="1"/>
    </xf>
    <xf numFmtId="4" fontId="23" fillId="10" borderId="24" xfId="0" applyNumberFormat="1" applyFont="1" applyFill="1" applyBorder="1" applyAlignment="1">
      <alignment vertical="center"/>
    </xf>
    <xf numFmtId="166" fontId="23" fillId="10" borderId="0" xfId="19" applyNumberFormat="1" applyFont="1" applyFill="1" applyBorder="1" applyAlignment="1">
      <alignment horizontal="center" vertical="center"/>
    </xf>
    <xf numFmtId="43" fontId="23" fillId="10" borderId="27" xfId="1" applyFont="1" applyFill="1" applyBorder="1" applyAlignment="1">
      <alignment vertical="center"/>
    </xf>
    <xf numFmtId="165" fontId="16" fillId="0" borderId="5" xfId="0" applyNumberFormat="1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3" xfId="0" applyFont="1" applyBorder="1" applyAlignment="1">
      <alignment wrapText="1"/>
    </xf>
    <xf numFmtId="0" fontId="16" fillId="0" borderId="13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2" fillId="0" borderId="13" xfId="0" quotePrefix="1" applyFont="1" applyBorder="1" applyAlignment="1">
      <alignment vertical="center"/>
    </xf>
    <xf numFmtId="10" fontId="16" fillId="0" borderId="4" xfId="19" applyNumberFormat="1" applyFont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43" fontId="22" fillId="0" borderId="2" xfId="1" applyFont="1" applyBorder="1" applyAlignment="1">
      <alignment vertical="center"/>
    </xf>
    <xf numFmtId="167" fontId="22" fillId="0" borderId="4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20" fillId="9" borderId="0" xfId="0" applyFont="1" applyFill="1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7" fontId="22" fillId="0" borderId="0" xfId="0" applyNumberFormat="1" applyFont="1" applyBorder="1" applyAlignment="1">
      <alignment horizontal="center" vertical="center" wrapText="1"/>
    </xf>
    <xf numFmtId="0" fontId="22" fillId="0" borderId="15" xfId="1" applyNumberFormat="1" applyFont="1" applyBorder="1" applyAlignment="1">
      <alignment horizontal="center" vertical="center" wrapText="1"/>
    </xf>
    <xf numFmtId="9" fontId="16" fillId="10" borderId="0" xfId="19" applyFont="1" applyFill="1" applyAlignment="1">
      <alignment horizontal="center" vertical="center"/>
    </xf>
    <xf numFmtId="167" fontId="22" fillId="0" borderId="35" xfId="0" applyNumberFormat="1" applyFont="1" applyBorder="1" applyAlignment="1">
      <alignment horizontal="center" vertical="center" wrapText="1"/>
    </xf>
    <xf numFmtId="167" fontId="22" fillId="0" borderId="19" xfId="0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6" fillId="11" borderId="32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67" fontId="22" fillId="0" borderId="25" xfId="0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167" fontId="23" fillId="0" borderId="35" xfId="0" applyNumberFormat="1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horizontal="center" vertical="center" wrapText="1"/>
    </xf>
    <xf numFmtId="0" fontId="23" fillId="0" borderId="13" xfId="0" quotePrefix="1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167" fontId="23" fillId="0" borderId="25" xfId="0" applyNumberFormat="1" applyFont="1" applyBorder="1" applyAlignment="1">
      <alignment horizontal="center" vertical="center" wrapText="1"/>
    </xf>
  </cellXfs>
  <cellStyles count="20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Milliers" xfId="1" builtinId="3"/>
    <cellStyle name="Neutral" xfId="15" xr:uid="{00000000-0005-0000-0000-00000D000000}"/>
    <cellStyle name="Normal" xfId="0" builtinId="0" customBuiltin="1"/>
    <cellStyle name="Note" xfId="2" builtinId="10" customBuiltin="1"/>
    <cellStyle name="Pourcentage" xfId="19" builtinId="5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6F1E0-3465-43AA-9EC1-6A811E82668F}">
  <sheetPr>
    <tabColor theme="9" tint="-0.249977111117893"/>
    <pageSetUpPr fitToPage="1"/>
  </sheetPr>
  <dimension ref="B2:AME1048418"/>
  <sheetViews>
    <sheetView showGridLines="0" tabSelected="1" view="pageBreakPreview" zoomScale="60" zoomScaleNormal="100" workbookViewId="0">
      <selection activeCell="G22" sqref="G22"/>
    </sheetView>
  </sheetViews>
  <sheetFormatPr baseColWidth="10" defaultRowHeight="14.1" customHeight="1" x14ac:dyDescent="0.3"/>
  <cols>
    <col min="1" max="1" width="3.69921875" style="2" customWidth="1"/>
    <col min="2" max="2" width="34.8984375" style="1" customWidth="1"/>
    <col min="3" max="3" width="7.796875" style="1" customWidth="1"/>
    <col min="4" max="4" width="11.8984375" style="1" customWidth="1"/>
    <col min="5" max="5" width="9" style="1" customWidth="1"/>
    <col min="6" max="8" width="12.5" style="1" customWidth="1"/>
    <col min="9" max="9" width="5.3984375" style="1" customWidth="1"/>
    <col min="10" max="10" width="8.09765625" style="77" customWidth="1"/>
    <col min="11" max="11" width="3.296875" style="77" customWidth="1"/>
    <col min="12" max="12" width="5.5" style="1" customWidth="1"/>
    <col min="13" max="1019" width="10.69921875" style="1" customWidth="1"/>
    <col min="1020" max="16384" width="11.19921875" style="2"/>
  </cols>
  <sheetData>
    <row r="2" spans="2:1019" s="41" customFormat="1" ht="32.4" customHeight="1" x14ac:dyDescent="0.35">
      <c r="B2" s="38" t="s">
        <v>14</v>
      </c>
      <c r="C2" s="38"/>
      <c r="D2" s="38"/>
      <c r="E2" s="38"/>
      <c r="F2" s="42" t="s">
        <v>15</v>
      </c>
      <c r="G2" s="38"/>
      <c r="H2" s="39"/>
      <c r="I2" s="40"/>
      <c r="J2" s="77"/>
      <c r="K2" s="77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  <c r="IW2" s="40"/>
      <c r="IX2" s="40"/>
      <c r="IY2" s="40"/>
      <c r="IZ2" s="40"/>
      <c r="JA2" s="40"/>
      <c r="JB2" s="40"/>
      <c r="JC2" s="40"/>
      <c r="JD2" s="40"/>
      <c r="JE2" s="40"/>
      <c r="JF2" s="40"/>
      <c r="JG2" s="40"/>
      <c r="JH2" s="40"/>
      <c r="JI2" s="40"/>
      <c r="JJ2" s="40"/>
      <c r="JK2" s="40"/>
      <c r="JL2" s="40"/>
      <c r="JM2" s="40"/>
      <c r="JN2" s="40"/>
      <c r="JO2" s="40"/>
      <c r="JP2" s="40"/>
      <c r="JQ2" s="40"/>
      <c r="JR2" s="40"/>
      <c r="JS2" s="40"/>
      <c r="JT2" s="40"/>
      <c r="JU2" s="40"/>
      <c r="JV2" s="40"/>
      <c r="JW2" s="40"/>
      <c r="JX2" s="40"/>
      <c r="JY2" s="40"/>
      <c r="JZ2" s="40"/>
      <c r="KA2" s="40"/>
      <c r="KB2" s="40"/>
      <c r="KC2" s="40"/>
      <c r="KD2" s="40"/>
      <c r="KE2" s="40"/>
      <c r="KF2" s="40"/>
      <c r="KG2" s="40"/>
      <c r="KH2" s="40"/>
      <c r="KI2" s="40"/>
      <c r="KJ2" s="40"/>
      <c r="KK2" s="40"/>
      <c r="KL2" s="40"/>
      <c r="KM2" s="40"/>
      <c r="KN2" s="40"/>
      <c r="KO2" s="40"/>
      <c r="KP2" s="40"/>
      <c r="KQ2" s="40"/>
      <c r="KR2" s="40"/>
      <c r="KS2" s="40"/>
      <c r="KT2" s="40"/>
      <c r="KU2" s="40"/>
      <c r="KV2" s="40"/>
      <c r="KW2" s="40"/>
      <c r="KX2" s="40"/>
      <c r="KY2" s="40"/>
      <c r="KZ2" s="40"/>
      <c r="LA2" s="40"/>
      <c r="LB2" s="40"/>
      <c r="LC2" s="40"/>
      <c r="LD2" s="40"/>
      <c r="LE2" s="40"/>
      <c r="LF2" s="40"/>
      <c r="LG2" s="40"/>
      <c r="LH2" s="40"/>
      <c r="LI2" s="40"/>
      <c r="LJ2" s="40"/>
      <c r="LK2" s="40"/>
      <c r="LL2" s="40"/>
      <c r="LM2" s="40"/>
      <c r="LN2" s="40"/>
      <c r="LO2" s="40"/>
      <c r="LP2" s="40"/>
      <c r="LQ2" s="40"/>
      <c r="LR2" s="40"/>
      <c r="LS2" s="40"/>
      <c r="LT2" s="40"/>
      <c r="LU2" s="40"/>
      <c r="LV2" s="40"/>
      <c r="LW2" s="40"/>
      <c r="LX2" s="40"/>
      <c r="LY2" s="40"/>
      <c r="LZ2" s="40"/>
      <c r="MA2" s="40"/>
      <c r="MB2" s="40"/>
      <c r="MC2" s="40"/>
      <c r="MD2" s="40"/>
      <c r="ME2" s="40"/>
      <c r="MF2" s="40"/>
      <c r="MG2" s="40"/>
      <c r="MH2" s="40"/>
      <c r="MI2" s="40"/>
      <c r="MJ2" s="40"/>
      <c r="MK2" s="40"/>
      <c r="ML2" s="40"/>
      <c r="MM2" s="40"/>
      <c r="MN2" s="40"/>
      <c r="MO2" s="40"/>
      <c r="MP2" s="40"/>
      <c r="MQ2" s="40"/>
      <c r="MR2" s="40"/>
      <c r="MS2" s="40"/>
      <c r="MT2" s="40"/>
      <c r="MU2" s="40"/>
      <c r="MV2" s="40"/>
      <c r="MW2" s="40"/>
      <c r="MX2" s="40"/>
      <c r="MY2" s="40"/>
      <c r="MZ2" s="40"/>
      <c r="NA2" s="40"/>
      <c r="NB2" s="40"/>
      <c r="NC2" s="40"/>
      <c r="ND2" s="40"/>
      <c r="NE2" s="40"/>
      <c r="NF2" s="40"/>
      <c r="NG2" s="40"/>
      <c r="NH2" s="40"/>
      <c r="NI2" s="40"/>
      <c r="NJ2" s="40"/>
      <c r="NK2" s="40"/>
      <c r="NL2" s="40"/>
      <c r="NM2" s="40"/>
      <c r="NN2" s="40"/>
      <c r="NO2" s="40"/>
      <c r="NP2" s="40"/>
      <c r="NQ2" s="40"/>
      <c r="NR2" s="40"/>
      <c r="NS2" s="40"/>
      <c r="NT2" s="40"/>
      <c r="NU2" s="40"/>
      <c r="NV2" s="40"/>
      <c r="NW2" s="40"/>
      <c r="NX2" s="40"/>
      <c r="NY2" s="40"/>
      <c r="NZ2" s="40"/>
      <c r="OA2" s="40"/>
      <c r="OB2" s="40"/>
      <c r="OC2" s="40"/>
      <c r="OD2" s="40"/>
      <c r="OE2" s="40"/>
      <c r="OF2" s="40"/>
      <c r="OG2" s="40"/>
      <c r="OH2" s="40"/>
      <c r="OI2" s="40"/>
      <c r="OJ2" s="40"/>
      <c r="OK2" s="40"/>
      <c r="OL2" s="40"/>
      <c r="OM2" s="40"/>
      <c r="ON2" s="40"/>
      <c r="OO2" s="40"/>
      <c r="OP2" s="40"/>
      <c r="OQ2" s="40"/>
      <c r="OR2" s="40"/>
      <c r="OS2" s="40"/>
      <c r="OT2" s="40"/>
      <c r="OU2" s="40"/>
      <c r="OV2" s="40"/>
      <c r="OW2" s="40"/>
      <c r="OX2" s="40"/>
      <c r="OY2" s="40"/>
      <c r="OZ2" s="40"/>
      <c r="PA2" s="40"/>
      <c r="PB2" s="40"/>
      <c r="PC2" s="40"/>
      <c r="PD2" s="40"/>
      <c r="PE2" s="40"/>
      <c r="PF2" s="40"/>
      <c r="PG2" s="40"/>
      <c r="PH2" s="40"/>
      <c r="PI2" s="40"/>
      <c r="PJ2" s="40"/>
      <c r="PK2" s="40"/>
      <c r="PL2" s="40"/>
      <c r="PM2" s="40"/>
      <c r="PN2" s="40"/>
      <c r="PO2" s="40"/>
      <c r="PP2" s="40"/>
      <c r="PQ2" s="40"/>
      <c r="PR2" s="40"/>
      <c r="PS2" s="40"/>
      <c r="PT2" s="40"/>
      <c r="PU2" s="40"/>
      <c r="PV2" s="40"/>
      <c r="PW2" s="40"/>
      <c r="PX2" s="40"/>
      <c r="PY2" s="40"/>
      <c r="PZ2" s="40"/>
      <c r="QA2" s="40"/>
      <c r="QB2" s="40"/>
      <c r="QC2" s="40"/>
      <c r="QD2" s="40"/>
      <c r="QE2" s="40"/>
      <c r="QF2" s="40"/>
      <c r="QG2" s="40"/>
      <c r="QH2" s="40"/>
      <c r="QI2" s="40"/>
      <c r="QJ2" s="40"/>
      <c r="QK2" s="40"/>
      <c r="QL2" s="40"/>
      <c r="QM2" s="40"/>
      <c r="QN2" s="40"/>
      <c r="QO2" s="40"/>
      <c r="QP2" s="40"/>
      <c r="QQ2" s="40"/>
      <c r="QR2" s="40"/>
      <c r="QS2" s="40"/>
      <c r="QT2" s="40"/>
      <c r="QU2" s="40"/>
      <c r="QV2" s="40"/>
      <c r="QW2" s="40"/>
      <c r="QX2" s="40"/>
      <c r="QY2" s="40"/>
      <c r="QZ2" s="40"/>
      <c r="RA2" s="40"/>
      <c r="RB2" s="40"/>
      <c r="RC2" s="40"/>
      <c r="RD2" s="40"/>
      <c r="RE2" s="40"/>
      <c r="RF2" s="40"/>
      <c r="RG2" s="40"/>
      <c r="RH2" s="40"/>
      <c r="RI2" s="40"/>
      <c r="RJ2" s="40"/>
      <c r="RK2" s="40"/>
      <c r="RL2" s="40"/>
      <c r="RM2" s="40"/>
      <c r="RN2" s="40"/>
      <c r="RO2" s="40"/>
      <c r="RP2" s="40"/>
      <c r="RQ2" s="40"/>
      <c r="RR2" s="40"/>
      <c r="RS2" s="40"/>
      <c r="RT2" s="40"/>
      <c r="RU2" s="40"/>
      <c r="RV2" s="40"/>
      <c r="RW2" s="40"/>
      <c r="RX2" s="40"/>
      <c r="RY2" s="40"/>
      <c r="RZ2" s="40"/>
      <c r="SA2" s="40"/>
      <c r="SB2" s="40"/>
      <c r="SC2" s="40"/>
      <c r="SD2" s="40"/>
      <c r="SE2" s="40"/>
      <c r="SF2" s="40"/>
      <c r="SG2" s="40"/>
      <c r="SH2" s="40"/>
      <c r="SI2" s="40"/>
      <c r="SJ2" s="40"/>
      <c r="SK2" s="40"/>
      <c r="SL2" s="40"/>
      <c r="SM2" s="40"/>
      <c r="SN2" s="40"/>
      <c r="SO2" s="40"/>
      <c r="SP2" s="40"/>
      <c r="SQ2" s="40"/>
      <c r="SR2" s="40"/>
      <c r="SS2" s="40"/>
      <c r="ST2" s="40"/>
      <c r="SU2" s="40"/>
      <c r="SV2" s="40"/>
      <c r="SW2" s="40"/>
      <c r="SX2" s="40"/>
      <c r="SY2" s="40"/>
      <c r="SZ2" s="40"/>
      <c r="TA2" s="40"/>
      <c r="TB2" s="40"/>
      <c r="TC2" s="40"/>
      <c r="TD2" s="40"/>
      <c r="TE2" s="40"/>
      <c r="TF2" s="40"/>
      <c r="TG2" s="40"/>
      <c r="TH2" s="40"/>
      <c r="TI2" s="40"/>
      <c r="TJ2" s="40"/>
      <c r="TK2" s="40"/>
      <c r="TL2" s="40"/>
      <c r="TM2" s="40"/>
      <c r="TN2" s="40"/>
      <c r="TO2" s="40"/>
      <c r="TP2" s="40"/>
      <c r="TQ2" s="40"/>
      <c r="TR2" s="40"/>
      <c r="TS2" s="40"/>
      <c r="TT2" s="40"/>
      <c r="TU2" s="40"/>
      <c r="TV2" s="40"/>
      <c r="TW2" s="40"/>
      <c r="TX2" s="40"/>
      <c r="TY2" s="40"/>
      <c r="TZ2" s="40"/>
      <c r="UA2" s="40"/>
      <c r="UB2" s="40"/>
      <c r="UC2" s="40"/>
      <c r="UD2" s="40"/>
      <c r="UE2" s="40"/>
      <c r="UF2" s="40"/>
      <c r="UG2" s="40"/>
      <c r="UH2" s="40"/>
      <c r="UI2" s="40"/>
      <c r="UJ2" s="40"/>
      <c r="UK2" s="40"/>
      <c r="UL2" s="40"/>
      <c r="UM2" s="40"/>
      <c r="UN2" s="40"/>
      <c r="UO2" s="40"/>
      <c r="UP2" s="40"/>
      <c r="UQ2" s="40"/>
      <c r="UR2" s="40"/>
      <c r="US2" s="40"/>
      <c r="UT2" s="40"/>
      <c r="UU2" s="40"/>
      <c r="UV2" s="40"/>
      <c r="UW2" s="40"/>
      <c r="UX2" s="40"/>
      <c r="UY2" s="40"/>
      <c r="UZ2" s="40"/>
      <c r="VA2" s="40"/>
      <c r="VB2" s="40"/>
      <c r="VC2" s="40"/>
      <c r="VD2" s="40"/>
      <c r="VE2" s="40"/>
      <c r="VF2" s="40"/>
      <c r="VG2" s="40"/>
      <c r="VH2" s="40"/>
      <c r="VI2" s="40"/>
      <c r="VJ2" s="40"/>
      <c r="VK2" s="40"/>
      <c r="VL2" s="40"/>
      <c r="VM2" s="40"/>
      <c r="VN2" s="40"/>
      <c r="VO2" s="40"/>
      <c r="VP2" s="40"/>
      <c r="VQ2" s="40"/>
      <c r="VR2" s="40"/>
      <c r="VS2" s="40"/>
      <c r="VT2" s="40"/>
      <c r="VU2" s="40"/>
      <c r="VV2" s="40"/>
      <c r="VW2" s="40"/>
      <c r="VX2" s="40"/>
      <c r="VY2" s="40"/>
      <c r="VZ2" s="40"/>
      <c r="WA2" s="40"/>
      <c r="WB2" s="40"/>
      <c r="WC2" s="40"/>
      <c r="WD2" s="40"/>
      <c r="WE2" s="40"/>
      <c r="WF2" s="40"/>
      <c r="WG2" s="40"/>
      <c r="WH2" s="40"/>
      <c r="WI2" s="40"/>
      <c r="WJ2" s="40"/>
      <c r="WK2" s="40"/>
      <c r="WL2" s="40"/>
      <c r="WM2" s="40"/>
      <c r="WN2" s="40"/>
      <c r="WO2" s="40"/>
      <c r="WP2" s="40"/>
      <c r="WQ2" s="40"/>
      <c r="WR2" s="40"/>
      <c r="WS2" s="40"/>
      <c r="WT2" s="40"/>
      <c r="WU2" s="40"/>
      <c r="WV2" s="40"/>
      <c r="WW2" s="40"/>
      <c r="WX2" s="40"/>
      <c r="WY2" s="40"/>
      <c r="WZ2" s="40"/>
      <c r="XA2" s="40"/>
      <c r="XB2" s="40"/>
      <c r="XC2" s="40"/>
      <c r="XD2" s="40"/>
      <c r="XE2" s="40"/>
      <c r="XF2" s="40"/>
      <c r="XG2" s="40"/>
      <c r="XH2" s="40"/>
      <c r="XI2" s="40"/>
      <c r="XJ2" s="40"/>
      <c r="XK2" s="40"/>
      <c r="XL2" s="40"/>
      <c r="XM2" s="40"/>
      <c r="XN2" s="40"/>
      <c r="XO2" s="40"/>
      <c r="XP2" s="40"/>
      <c r="XQ2" s="40"/>
      <c r="XR2" s="40"/>
      <c r="XS2" s="40"/>
      <c r="XT2" s="40"/>
      <c r="XU2" s="40"/>
      <c r="XV2" s="40"/>
      <c r="XW2" s="40"/>
      <c r="XX2" s="40"/>
      <c r="XY2" s="40"/>
      <c r="XZ2" s="40"/>
      <c r="YA2" s="40"/>
      <c r="YB2" s="40"/>
      <c r="YC2" s="40"/>
      <c r="YD2" s="40"/>
      <c r="YE2" s="40"/>
      <c r="YF2" s="40"/>
      <c r="YG2" s="40"/>
      <c r="YH2" s="40"/>
      <c r="YI2" s="40"/>
      <c r="YJ2" s="40"/>
      <c r="YK2" s="40"/>
      <c r="YL2" s="40"/>
      <c r="YM2" s="40"/>
      <c r="YN2" s="40"/>
      <c r="YO2" s="40"/>
      <c r="YP2" s="40"/>
      <c r="YQ2" s="40"/>
      <c r="YR2" s="40"/>
      <c r="YS2" s="40"/>
      <c r="YT2" s="40"/>
      <c r="YU2" s="40"/>
      <c r="YV2" s="40"/>
      <c r="YW2" s="40"/>
      <c r="YX2" s="40"/>
      <c r="YY2" s="40"/>
      <c r="YZ2" s="40"/>
      <c r="ZA2" s="40"/>
      <c r="ZB2" s="40"/>
      <c r="ZC2" s="40"/>
      <c r="ZD2" s="40"/>
      <c r="ZE2" s="40"/>
      <c r="ZF2" s="40"/>
      <c r="ZG2" s="40"/>
      <c r="ZH2" s="40"/>
      <c r="ZI2" s="40"/>
      <c r="ZJ2" s="40"/>
      <c r="ZK2" s="40"/>
      <c r="ZL2" s="40"/>
      <c r="ZM2" s="40"/>
      <c r="ZN2" s="40"/>
      <c r="ZO2" s="40"/>
      <c r="ZP2" s="40"/>
      <c r="ZQ2" s="40"/>
      <c r="ZR2" s="40"/>
      <c r="ZS2" s="40"/>
      <c r="ZT2" s="40"/>
      <c r="ZU2" s="40"/>
      <c r="ZV2" s="40"/>
      <c r="ZW2" s="40"/>
      <c r="ZX2" s="40"/>
      <c r="ZY2" s="40"/>
      <c r="ZZ2" s="40"/>
      <c r="AAA2" s="40"/>
      <c r="AAB2" s="40"/>
      <c r="AAC2" s="40"/>
      <c r="AAD2" s="40"/>
      <c r="AAE2" s="40"/>
      <c r="AAF2" s="40"/>
      <c r="AAG2" s="40"/>
      <c r="AAH2" s="40"/>
      <c r="AAI2" s="40"/>
      <c r="AAJ2" s="40"/>
      <c r="AAK2" s="40"/>
      <c r="AAL2" s="40"/>
      <c r="AAM2" s="40"/>
      <c r="AAN2" s="40"/>
      <c r="AAO2" s="40"/>
      <c r="AAP2" s="40"/>
      <c r="AAQ2" s="40"/>
      <c r="AAR2" s="40"/>
      <c r="AAS2" s="40"/>
      <c r="AAT2" s="40"/>
      <c r="AAU2" s="40"/>
      <c r="AAV2" s="40"/>
      <c r="AAW2" s="40"/>
      <c r="AAX2" s="40"/>
      <c r="AAY2" s="40"/>
      <c r="AAZ2" s="40"/>
      <c r="ABA2" s="40"/>
      <c r="ABB2" s="40"/>
      <c r="ABC2" s="40"/>
      <c r="ABD2" s="40"/>
      <c r="ABE2" s="40"/>
      <c r="ABF2" s="40"/>
      <c r="ABG2" s="40"/>
      <c r="ABH2" s="40"/>
      <c r="ABI2" s="40"/>
      <c r="ABJ2" s="40"/>
      <c r="ABK2" s="40"/>
      <c r="ABL2" s="40"/>
      <c r="ABM2" s="40"/>
      <c r="ABN2" s="40"/>
      <c r="ABO2" s="40"/>
      <c r="ABP2" s="40"/>
      <c r="ABQ2" s="40"/>
      <c r="ABR2" s="40"/>
      <c r="ABS2" s="40"/>
      <c r="ABT2" s="40"/>
      <c r="ABU2" s="40"/>
      <c r="ABV2" s="40"/>
      <c r="ABW2" s="40"/>
      <c r="ABX2" s="40"/>
      <c r="ABY2" s="40"/>
      <c r="ABZ2" s="40"/>
      <c r="ACA2" s="40"/>
      <c r="ACB2" s="40"/>
      <c r="ACC2" s="40"/>
      <c r="ACD2" s="40"/>
      <c r="ACE2" s="40"/>
      <c r="ACF2" s="40"/>
      <c r="ACG2" s="40"/>
      <c r="ACH2" s="40"/>
      <c r="ACI2" s="40"/>
      <c r="ACJ2" s="40"/>
      <c r="ACK2" s="40"/>
      <c r="ACL2" s="40"/>
      <c r="ACM2" s="40"/>
      <c r="ACN2" s="40"/>
      <c r="ACO2" s="40"/>
      <c r="ACP2" s="40"/>
      <c r="ACQ2" s="40"/>
      <c r="ACR2" s="40"/>
      <c r="ACS2" s="40"/>
      <c r="ACT2" s="40"/>
      <c r="ACU2" s="40"/>
      <c r="ACV2" s="40"/>
      <c r="ACW2" s="40"/>
      <c r="ACX2" s="40"/>
      <c r="ACY2" s="40"/>
      <c r="ACZ2" s="40"/>
      <c r="ADA2" s="40"/>
      <c r="ADB2" s="40"/>
      <c r="ADC2" s="40"/>
      <c r="ADD2" s="40"/>
      <c r="ADE2" s="40"/>
      <c r="ADF2" s="40"/>
      <c r="ADG2" s="40"/>
      <c r="ADH2" s="40"/>
      <c r="ADI2" s="40"/>
      <c r="ADJ2" s="40"/>
      <c r="ADK2" s="40"/>
      <c r="ADL2" s="40"/>
      <c r="ADM2" s="40"/>
      <c r="ADN2" s="40"/>
      <c r="ADO2" s="40"/>
      <c r="ADP2" s="40"/>
      <c r="ADQ2" s="40"/>
      <c r="ADR2" s="40"/>
      <c r="ADS2" s="40"/>
      <c r="ADT2" s="40"/>
      <c r="ADU2" s="40"/>
      <c r="ADV2" s="40"/>
      <c r="ADW2" s="40"/>
      <c r="ADX2" s="40"/>
      <c r="ADY2" s="40"/>
      <c r="ADZ2" s="40"/>
      <c r="AEA2" s="40"/>
      <c r="AEB2" s="40"/>
      <c r="AEC2" s="40"/>
      <c r="AED2" s="40"/>
      <c r="AEE2" s="40"/>
      <c r="AEF2" s="40"/>
      <c r="AEG2" s="40"/>
      <c r="AEH2" s="40"/>
      <c r="AEI2" s="40"/>
      <c r="AEJ2" s="40"/>
      <c r="AEK2" s="40"/>
      <c r="AEL2" s="40"/>
      <c r="AEM2" s="40"/>
      <c r="AEN2" s="40"/>
      <c r="AEO2" s="40"/>
      <c r="AEP2" s="40"/>
      <c r="AEQ2" s="40"/>
      <c r="AER2" s="40"/>
      <c r="AES2" s="40"/>
      <c r="AET2" s="40"/>
      <c r="AEU2" s="40"/>
      <c r="AEV2" s="40"/>
      <c r="AEW2" s="40"/>
      <c r="AEX2" s="40"/>
      <c r="AEY2" s="40"/>
      <c r="AEZ2" s="40"/>
      <c r="AFA2" s="40"/>
      <c r="AFB2" s="40"/>
      <c r="AFC2" s="40"/>
      <c r="AFD2" s="40"/>
      <c r="AFE2" s="40"/>
      <c r="AFF2" s="40"/>
      <c r="AFG2" s="40"/>
      <c r="AFH2" s="40"/>
      <c r="AFI2" s="40"/>
      <c r="AFJ2" s="40"/>
      <c r="AFK2" s="40"/>
      <c r="AFL2" s="40"/>
      <c r="AFM2" s="40"/>
      <c r="AFN2" s="40"/>
      <c r="AFO2" s="40"/>
      <c r="AFP2" s="40"/>
      <c r="AFQ2" s="40"/>
      <c r="AFR2" s="40"/>
      <c r="AFS2" s="40"/>
      <c r="AFT2" s="40"/>
      <c r="AFU2" s="40"/>
      <c r="AFV2" s="40"/>
      <c r="AFW2" s="40"/>
      <c r="AFX2" s="40"/>
      <c r="AFY2" s="40"/>
      <c r="AFZ2" s="40"/>
      <c r="AGA2" s="40"/>
      <c r="AGB2" s="40"/>
      <c r="AGC2" s="40"/>
      <c r="AGD2" s="40"/>
      <c r="AGE2" s="40"/>
      <c r="AGF2" s="40"/>
      <c r="AGG2" s="40"/>
      <c r="AGH2" s="40"/>
      <c r="AGI2" s="40"/>
      <c r="AGJ2" s="40"/>
      <c r="AGK2" s="40"/>
      <c r="AGL2" s="40"/>
      <c r="AGM2" s="40"/>
      <c r="AGN2" s="40"/>
      <c r="AGO2" s="40"/>
      <c r="AGP2" s="40"/>
      <c r="AGQ2" s="40"/>
      <c r="AGR2" s="40"/>
      <c r="AGS2" s="40"/>
      <c r="AGT2" s="40"/>
      <c r="AGU2" s="40"/>
      <c r="AGV2" s="40"/>
      <c r="AGW2" s="40"/>
      <c r="AGX2" s="40"/>
      <c r="AGY2" s="40"/>
      <c r="AGZ2" s="40"/>
      <c r="AHA2" s="40"/>
      <c r="AHB2" s="40"/>
      <c r="AHC2" s="40"/>
      <c r="AHD2" s="40"/>
      <c r="AHE2" s="40"/>
      <c r="AHF2" s="40"/>
      <c r="AHG2" s="40"/>
      <c r="AHH2" s="40"/>
      <c r="AHI2" s="40"/>
      <c r="AHJ2" s="40"/>
      <c r="AHK2" s="40"/>
      <c r="AHL2" s="40"/>
      <c r="AHM2" s="40"/>
      <c r="AHN2" s="40"/>
      <c r="AHO2" s="40"/>
      <c r="AHP2" s="40"/>
      <c r="AHQ2" s="40"/>
      <c r="AHR2" s="40"/>
      <c r="AHS2" s="40"/>
      <c r="AHT2" s="40"/>
      <c r="AHU2" s="40"/>
      <c r="AHV2" s="40"/>
      <c r="AHW2" s="40"/>
      <c r="AHX2" s="40"/>
      <c r="AHY2" s="40"/>
      <c r="AHZ2" s="40"/>
      <c r="AIA2" s="40"/>
      <c r="AIB2" s="40"/>
      <c r="AIC2" s="40"/>
      <c r="AID2" s="40"/>
      <c r="AIE2" s="40"/>
      <c r="AIF2" s="40"/>
      <c r="AIG2" s="40"/>
      <c r="AIH2" s="40"/>
      <c r="AII2" s="40"/>
      <c r="AIJ2" s="40"/>
      <c r="AIK2" s="40"/>
      <c r="AIL2" s="40"/>
      <c r="AIM2" s="40"/>
      <c r="AIN2" s="40"/>
      <c r="AIO2" s="40"/>
      <c r="AIP2" s="40"/>
      <c r="AIQ2" s="40"/>
      <c r="AIR2" s="40"/>
      <c r="AIS2" s="40"/>
      <c r="AIT2" s="40"/>
      <c r="AIU2" s="40"/>
      <c r="AIV2" s="40"/>
      <c r="AIW2" s="40"/>
      <c r="AIX2" s="40"/>
      <c r="AIY2" s="40"/>
      <c r="AIZ2" s="40"/>
      <c r="AJA2" s="40"/>
      <c r="AJB2" s="40"/>
      <c r="AJC2" s="40"/>
      <c r="AJD2" s="40"/>
      <c r="AJE2" s="40"/>
      <c r="AJF2" s="40"/>
      <c r="AJG2" s="40"/>
      <c r="AJH2" s="40"/>
      <c r="AJI2" s="40"/>
      <c r="AJJ2" s="40"/>
      <c r="AJK2" s="40"/>
      <c r="AJL2" s="40"/>
      <c r="AJM2" s="40"/>
      <c r="AJN2" s="40"/>
      <c r="AJO2" s="40"/>
      <c r="AJP2" s="40"/>
      <c r="AJQ2" s="40"/>
      <c r="AJR2" s="40"/>
      <c r="AJS2" s="40"/>
      <c r="AJT2" s="40"/>
      <c r="AJU2" s="40"/>
      <c r="AJV2" s="40"/>
      <c r="AJW2" s="40"/>
      <c r="AJX2" s="40"/>
      <c r="AJY2" s="40"/>
      <c r="AJZ2" s="40"/>
      <c r="AKA2" s="40"/>
      <c r="AKB2" s="40"/>
      <c r="AKC2" s="40"/>
      <c r="AKD2" s="40"/>
      <c r="AKE2" s="40"/>
      <c r="AKF2" s="40"/>
      <c r="AKG2" s="40"/>
      <c r="AKH2" s="40"/>
      <c r="AKI2" s="40"/>
      <c r="AKJ2" s="40"/>
      <c r="AKK2" s="40"/>
      <c r="AKL2" s="40"/>
      <c r="AKM2" s="40"/>
      <c r="AKN2" s="40"/>
      <c r="AKO2" s="40"/>
      <c r="AKP2" s="40"/>
      <c r="AKQ2" s="40"/>
      <c r="AKR2" s="40"/>
      <c r="AKS2" s="40"/>
      <c r="AKT2" s="40"/>
      <c r="AKU2" s="40"/>
      <c r="AKV2" s="40"/>
      <c r="AKW2" s="40"/>
      <c r="AKX2" s="40"/>
      <c r="AKY2" s="40"/>
      <c r="AKZ2" s="40"/>
      <c r="ALA2" s="40"/>
      <c r="ALB2" s="40"/>
      <c r="ALC2" s="40"/>
      <c r="ALD2" s="40"/>
      <c r="ALE2" s="40"/>
      <c r="ALF2" s="40"/>
      <c r="ALG2" s="40"/>
      <c r="ALH2" s="40"/>
      <c r="ALI2" s="40"/>
      <c r="ALJ2" s="40"/>
      <c r="ALK2" s="40"/>
      <c r="ALL2" s="40"/>
      <c r="ALM2" s="40"/>
      <c r="ALN2" s="40"/>
      <c r="ALO2" s="40"/>
      <c r="ALP2" s="40"/>
      <c r="ALQ2" s="40"/>
      <c r="ALR2" s="40"/>
      <c r="ALS2" s="40"/>
      <c r="ALT2" s="40"/>
      <c r="ALU2" s="40"/>
      <c r="ALV2" s="40"/>
      <c r="ALW2" s="40"/>
      <c r="ALX2" s="40"/>
      <c r="ALY2" s="40"/>
      <c r="ALZ2" s="40"/>
      <c r="AMA2" s="40"/>
      <c r="AMB2" s="40"/>
      <c r="AMC2" s="40"/>
      <c r="AMD2" s="40"/>
      <c r="AME2" s="40"/>
    </row>
    <row r="3" spans="2:1019" ht="20.399999999999999" customHeight="1" x14ac:dyDescent="0.3">
      <c r="B3" s="113" t="s">
        <v>0</v>
      </c>
      <c r="C3" s="113"/>
      <c r="D3" s="113"/>
      <c r="E3" s="113"/>
      <c r="F3" s="113"/>
      <c r="G3" s="113"/>
      <c r="H3" s="114"/>
    </row>
    <row r="4" spans="2:1019" ht="16.95" customHeight="1" x14ac:dyDescent="0.3">
      <c r="B4" s="3" t="s">
        <v>16</v>
      </c>
      <c r="C4" s="4"/>
      <c r="D4" s="5"/>
      <c r="E4" s="6"/>
      <c r="F4" s="6"/>
      <c r="G4" s="7"/>
      <c r="H4" s="8"/>
    </row>
    <row r="5" spans="2:1019" ht="16.95" customHeight="1" x14ac:dyDescent="0.3">
      <c r="B5" s="3" t="s">
        <v>17</v>
      </c>
      <c r="C5" s="4"/>
      <c r="D5" s="5"/>
      <c r="E5" s="6"/>
      <c r="F5" s="6"/>
      <c r="G5" s="7"/>
      <c r="H5" s="8"/>
      <c r="J5" s="78" t="s">
        <v>50</v>
      </c>
      <c r="K5" s="78"/>
    </row>
    <row r="7" spans="2:1019" ht="16.95" customHeight="1" x14ac:dyDescent="0.3">
      <c r="B7" s="113" t="s">
        <v>1</v>
      </c>
      <c r="C7" s="113"/>
      <c r="D7" s="113"/>
      <c r="E7" s="113"/>
      <c r="F7" s="113"/>
      <c r="G7" s="113"/>
      <c r="H7" s="113"/>
    </row>
    <row r="8" spans="2:1019" s="12" customFormat="1" ht="40.200000000000003" customHeight="1" x14ac:dyDescent="0.3">
      <c r="B8" s="9" t="s">
        <v>2</v>
      </c>
      <c r="C8" s="9" t="s">
        <v>3</v>
      </c>
      <c r="D8" s="10" t="s">
        <v>4</v>
      </c>
      <c r="E8" s="9" t="s">
        <v>5</v>
      </c>
      <c r="F8" s="9" t="s">
        <v>23</v>
      </c>
      <c r="G8" s="10" t="s">
        <v>18</v>
      </c>
      <c r="H8" s="10" t="s">
        <v>6</v>
      </c>
      <c r="I8" s="11"/>
      <c r="J8" s="77" t="s">
        <v>45</v>
      </c>
      <c r="K8" s="77"/>
      <c r="L8" s="74"/>
      <c r="M8" s="74"/>
      <c r="N8" s="74"/>
      <c r="O8" s="74"/>
      <c r="P8" s="74"/>
      <c r="Q8" s="74"/>
      <c r="R8" s="74"/>
    </row>
    <row r="9" spans="2:1019" ht="25.05" customHeight="1" x14ac:dyDescent="0.3">
      <c r="B9" s="13" t="s">
        <v>24</v>
      </c>
      <c r="C9" s="14">
        <v>10</v>
      </c>
      <c r="D9" s="15">
        <v>4.5999999999999996</v>
      </c>
      <c r="E9" s="51">
        <v>0.08</v>
      </c>
      <c r="F9" s="50">
        <f>D9*E9</f>
        <v>0.36799999999999999</v>
      </c>
      <c r="G9" s="50">
        <f>D9-F9</f>
        <v>4.2319999999999993</v>
      </c>
      <c r="H9" s="85">
        <f>G9*C9</f>
        <v>42.319999999999993</v>
      </c>
    </row>
    <row r="10" spans="2:1019" ht="25.05" customHeight="1" x14ac:dyDescent="0.3">
      <c r="B10" s="13" t="s">
        <v>25</v>
      </c>
      <c r="C10" s="14">
        <v>120</v>
      </c>
      <c r="D10" s="15">
        <v>9.06</v>
      </c>
      <c r="E10" s="51">
        <v>0.08</v>
      </c>
      <c r="F10" s="50">
        <f t="shared" ref="F10:F14" si="0">D10*E10</f>
        <v>0.7248</v>
      </c>
      <c r="G10" s="50">
        <f t="shared" ref="G10:G14" si="1">D10-F10</f>
        <v>8.3352000000000004</v>
      </c>
      <c r="H10" s="85">
        <f t="shared" ref="H10:H14" si="2">G10*C10</f>
        <v>1000.224</v>
      </c>
      <c r="J10" s="77" t="s">
        <v>46</v>
      </c>
      <c r="L10" s="75"/>
      <c r="M10" s="75"/>
      <c r="N10" s="75"/>
      <c r="O10" s="75"/>
      <c r="P10" s="75"/>
      <c r="Q10" s="75"/>
      <c r="R10" s="75"/>
    </row>
    <row r="11" spans="2:1019" ht="25.05" customHeight="1" x14ac:dyDescent="0.3">
      <c r="B11" s="13" t="s">
        <v>26</v>
      </c>
      <c r="C11" s="14">
        <v>50</v>
      </c>
      <c r="D11" s="15">
        <v>3.56</v>
      </c>
      <c r="E11" s="51"/>
      <c r="F11" s="50">
        <f t="shared" si="0"/>
        <v>0</v>
      </c>
      <c r="G11" s="50">
        <f t="shared" si="1"/>
        <v>3.56</v>
      </c>
      <c r="H11" s="85">
        <f t="shared" si="2"/>
        <v>178</v>
      </c>
      <c r="L11" s="76"/>
      <c r="M11" s="76"/>
      <c r="N11" s="76"/>
      <c r="O11" s="76"/>
      <c r="P11" s="76"/>
      <c r="Q11" s="76"/>
      <c r="R11" s="76"/>
    </row>
    <row r="12" spans="2:1019" ht="25.05" customHeight="1" x14ac:dyDescent="0.3">
      <c r="B12" s="13" t="s">
        <v>27</v>
      </c>
      <c r="C12" s="14">
        <v>66</v>
      </c>
      <c r="D12" s="15">
        <v>4.3899999999999997</v>
      </c>
      <c r="E12" s="51">
        <v>0.1</v>
      </c>
      <c r="F12" s="50">
        <f t="shared" si="0"/>
        <v>0.439</v>
      </c>
      <c r="G12" s="50">
        <f t="shared" si="1"/>
        <v>3.9509999999999996</v>
      </c>
      <c r="H12" s="85">
        <f t="shared" si="2"/>
        <v>260.76599999999996</v>
      </c>
      <c r="J12" s="77" t="s">
        <v>54</v>
      </c>
      <c r="L12" s="75"/>
      <c r="M12" s="75"/>
      <c r="N12" s="75"/>
      <c r="O12" s="75"/>
      <c r="P12" s="75"/>
      <c r="Q12" s="75"/>
      <c r="R12" s="75"/>
    </row>
    <row r="13" spans="2:1019" ht="25.05" customHeight="1" x14ac:dyDescent="0.3">
      <c r="B13" s="13" t="s">
        <v>28</v>
      </c>
      <c r="C13" s="14">
        <v>45</v>
      </c>
      <c r="D13" s="15">
        <v>8.61</v>
      </c>
      <c r="E13" s="51">
        <v>0.1</v>
      </c>
      <c r="F13" s="50">
        <f t="shared" si="0"/>
        <v>0.86099999999999999</v>
      </c>
      <c r="G13" s="50">
        <f t="shared" si="1"/>
        <v>7.7489999999999997</v>
      </c>
      <c r="H13" s="85">
        <f t="shared" si="2"/>
        <v>348.70499999999998</v>
      </c>
    </row>
    <row r="14" spans="2:1019" ht="25.05" customHeight="1" x14ac:dyDescent="0.3">
      <c r="B14" s="13" t="s">
        <v>29</v>
      </c>
      <c r="C14" s="14">
        <v>65</v>
      </c>
      <c r="D14" s="15">
        <v>3.48</v>
      </c>
      <c r="E14" s="51"/>
      <c r="F14" s="50">
        <f t="shared" si="0"/>
        <v>0</v>
      </c>
      <c r="G14" s="50">
        <f t="shared" si="1"/>
        <v>3.48</v>
      </c>
      <c r="H14" s="85">
        <f t="shared" si="2"/>
        <v>226.2</v>
      </c>
      <c r="J14" s="77" t="s">
        <v>59</v>
      </c>
      <c r="L14" s="75"/>
      <c r="M14" s="75"/>
      <c r="N14" s="75"/>
      <c r="O14" s="75"/>
      <c r="P14" s="75"/>
      <c r="Q14" s="75"/>
      <c r="R14" s="75"/>
    </row>
    <row r="15" spans="2:1019" ht="25.05" customHeight="1" x14ac:dyDescent="0.3">
      <c r="B15" s="16" t="s">
        <v>7</v>
      </c>
      <c r="C15" s="17"/>
      <c r="D15" s="3" t="s">
        <v>8</v>
      </c>
      <c r="E15" s="4"/>
      <c r="F15" s="7"/>
      <c r="G15" s="71"/>
      <c r="H15" s="85">
        <f>SUM(H9:H14)</f>
        <v>2056.2149999999997</v>
      </c>
    </row>
    <row r="16" spans="2:1019" ht="25.05" customHeight="1" x14ac:dyDescent="0.3">
      <c r="B16" s="19" t="s">
        <v>19</v>
      </c>
      <c r="C16" s="20"/>
      <c r="D16" s="3" t="s">
        <v>9</v>
      </c>
      <c r="E16" s="3"/>
      <c r="F16" s="54" t="s">
        <v>10</v>
      </c>
      <c r="G16" s="52"/>
      <c r="H16" s="85">
        <f>H15*G16</f>
        <v>0</v>
      </c>
      <c r="J16" s="77" t="s">
        <v>60</v>
      </c>
      <c r="L16" s="75"/>
      <c r="M16" s="75"/>
      <c r="N16" s="75"/>
      <c r="O16" s="75"/>
      <c r="P16" s="75"/>
      <c r="Q16" s="75"/>
      <c r="R16" s="75"/>
    </row>
    <row r="17" spans="2:18" ht="25.05" customHeight="1" x14ac:dyDescent="0.3">
      <c r="B17" s="22"/>
      <c r="C17" s="20"/>
      <c r="D17" s="3" t="s">
        <v>11</v>
      </c>
      <c r="E17" s="4"/>
      <c r="F17" s="23"/>
      <c r="G17" s="24"/>
      <c r="H17" s="85">
        <f>H15-H16</f>
        <v>2056.2149999999997</v>
      </c>
    </row>
    <row r="18" spans="2:18" ht="25.05" customHeight="1" x14ac:dyDescent="0.3">
      <c r="B18" s="19" t="s">
        <v>20</v>
      </c>
      <c r="C18" s="20"/>
      <c r="D18" s="3" t="s">
        <v>12</v>
      </c>
      <c r="E18" s="4"/>
      <c r="F18" s="4" t="s">
        <v>10</v>
      </c>
      <c r="G18" s="83">
        <v>5.5E-2</v>
      </c>
      <c r="H18" s="85">
        <f>H17*G18</f>
        <v>113.09182499999999</v>
      </c>
      <c r="J18" s="77" t="s">
        <v>61</v>
      </c>
      <c r="L18" s="75"/>
      <c r="M18" s="75"/>
      <c r="N18" s="75"/>
      <c r="O18" s="75"/>
      <c r="P18" s="75"/>
      <c r="Q18" s="75"/>
      <c r="R18" s="75"/>
    </row>
    <row r="19" spans="2:18" ht="25.05" customHeight="1" x14ac:dyDescent="0.3">
      <c r="B19" s="26"/>
      <c r="C19" s="27"/>
      <c r="D19" s="28" t="s">
        <v>13</v>
      </c>
      <c r="E19" s="29"/>
      <c r="F19" s="30"/>
      <c r="G19" s="31"/>
      <c r="H19" s="85">
        <f>H17+H18</f>
        <v>2169.3068249999997</v>
      </c>
    </row>
    <row r="20" spans="2:18" ht="16.95" customHeight="1" x14ac:dyDescent="0.3">
      <c r="B20" s="32"/>
      <c r="C20" s="32"/>
      <c r="D20" s="33"/>
      <c r="E20" s="33"/>
      <c r="F20" s="32"/>
      <c r="G20" s="34"/>
      <c r="H20" s="35"/>
    </row>
    <row r="21" spans="2:18" ht="28.35" customHeight="1" x14ac:dyDescent="0.3">
      <c r="B21" s="33"/>
      <c r="C21" s="32"/>
      <c r="D21" s="36"/>
      <c r="E21" s="32"/>
      <c r="F21" s="32"/>
      <c r="G21" s="32"/>
      <c r="H21" s="35"/>
    </row>
    <row r="22" spans="2:18" ht="25.05" customHeight="1" x14ac:dyDescent="0.3">
      <c r="B22" s="88" t="s">
        <v>44</v>
      </c>
      <c r="C22" s="88"/>
      <c r="D22" s="88"/>
      <c r="E22" s="88"/>
      <c r="F22" s="88"/>
      <c r="G22" s="42" t="s">
        <v>15</v>
      </c>
      <c r="H22" s="88"/>
      <c r="I22" s="88"/>
    </row>
    <row r="23" spans="2:18" ht="25.05" customHeight="1" x14ac:dyDescent="0.3">
      <c r="B23" s="118" t="s">
        <v>0</v>
      </c>
      <c r="C23" s="118"/>
      <c r="D23" s="118"/>
      <c r="E23" s="118"/>
      <c r="F23" s="118"/>
      <c r="G23" s="118"/>
      <c r="H23" s="118"/>
      <c r="I23" s="118"/>
      <c r="J23" s="118"/>
      <c r="K23" s="90"/>
    </row>
    <row r="24" spans="2:18" ht="25.05" customHeight="1" x14ac:dyDescent="0.3">
      <c r="B24" s="115" t="s">
        <v>43</v>
      </c>
      <c r="C24" s="116"/>
      <c r="D24" s="116"/>
      <c r="E24" s="116"/>
      <c r="F24" s="116"/>
      <c r="G24" s="116"/>
      <c r="H24" s="116"/>
      <c r="I24" s="116"/>
      <c r="J24" s="117"/>
      <c r="K24" s="87"/>
    </row>
    <row r="25" spans="2:18" ht="25.05" customHeight="1" x14ac:dyDescent="0.3"/>
    <row r="26" spans="2:18" ht="25.05" customHeight="1" x14ac:dyDescent="0.3">
      <c r="B26" s="101" t="s">
        <v>1</v>
      </c>
      <c r="C26" s="102"/>
      <c r="D26" s="102"/>
      <c r="E26" s="102"/>
      <c r="F26" s="102"/>
      <c r="G26" s="102"/>
      <c r="H26" s="102"/>
      <c r="I26" s="102"/>
      <c r="J26" s="102"/>
      <c r="K26" s="84"/>
      <c r="M26" s="78" t="s">
        <v>50</v>
      </c>
    </row>
    <row r="27" spans="2:18" ht="41.4" customHeight="1" x14ac:dyDescent="0.3">
      <c r="B27" s="98" t="s">
        <v>2</v>
      </c>
      <c r="C27" s="99"/>
      <c r="D27" s="100"/>
      <c r="E27" s="37" t="s">
        <v>3</v>
      </c>
      <c r="F27" s="72" t="s">
        <v>4</v>
      </c>
      <c r="G27" s="37" t="s">
        <v>42</v>
      </c>
      <c r="H27" s="73" t="s">
        <v>22</v>
      </c>
      <c r="I27" s="96" t="s">
        <v>6</v>
      </c>
      <c r="J27" s="97"/>
      <c r="K27" s="89" t="s">
        <v>70</v>
      </c>
    </row>
    <row r="28" spans="2:18" ht="25.05" customHeight="1" x14ac:dyDescent="0.3">
      <c r="B28" s="110" t="s">
        <v>34</v>
      </c>
      <c r="C28" s="111"/>
      <c r="D28" s="112"/>
      <c r="E28" s="62">
        <v>150</v>
      </c>
      <c r="F28" s="63">
        <v>10.31</v>
      </c>
      <c r="G28" s="65">
        <v>0.25</v>
      </c>
      <c r="H28" s="86">
        <f>F28*(1-G28)</f>
        <v>7.7324999999999999</v>
      </c>
      <c r="I28" s="109">
        <f>H28*E28</f>
        <v>1159.875</v>
      </c>
      <c r="J28" s="95"/>
      <c r="K28" s="92">
        <v>1</v>
      </c>
      <c r="M28" s="40" t="s">
        <v>47</v>
      </c>
      <c r="N28" s="75"/>
      <c r="O28" s="75"/>
      <c r="P28" s="75"/>
      <c r="Q28" s="75"/>
      <c r="R28" s="75"/>
    </row>
    <row r="29" spans="2:18" ht="25.05" customHeight="1" x14ac:dyDescent="0.3">
      <c r="B29" s="110" t="s">
        <v>35</v>
      </c>
      <c r="C29" s="111"/>
      <c r="D29" s="112"/>
      <c r="E29" s="62">
        <v>23</v>
      </c>
      <c r="F29" s="63">
        <v>8.4600000000000009</v>
      </c>
      <c r="G29" s="65">
        <v>0.1</v>
      </c>
      <c r="H29" s="86">
        <f t="shared" ref="H29:H34" si="3">F29*(100-G29)/100</f>
        <v>8.4515400000000014</v>
      </c>
      <c r="I29" s="109">
        <f t="shared" ref="I29:I35" si="4">H29*E29</f>
        <v>194.38542000000004</v>
      </c>
      <c r="J29" s="95"/>
      <c r="K29" s="92">
        <v>1</v>
      </c>
      <c r="M29" s="40"/>
    </row>
    <row r="30" spans="2:18" ht="25.05" customHeight="1" x14ac:dyDescent="0.3">
      <c r="B30" s="110" t="s">
        <v>36</v>
      </c>
      <c r="C30" s="111"/>
      <c r="D30" s="112"/>
      <c r="E30" s="61">
        <v>88</v>
      </c>
      <c r="F30" s="64">
        <v>5.05</v>
      </c>
      <c r="G30" s="65">
        <v>0.09</v>
      </c>
      <c r="H30" s="86">
        <f t="shared" si="3"/>
        <v>5.0454549999999996</v>
      </c>
      <c r="I30" s="109">
        <f t="shared" si="4"/>
        <v>444.00003999999996</v>
      </c>
      <c r="J30" s="95"/>
      <c r="K30" s="92">
        <v>1</v>
      </c>
      <c r="M30" s="40" t="s">
        <v>51</v>
      </c>
      <c r="N30" s="75"/>
      <c r="O30" s="75"/>
      <c r="P30" s="75"/>
      <c r="Q30" s="75"/>
      <c r="R30" s="75"/>
    </row>
    <row r="31" spans="2:18" ht="25.05" customHeight="1" x14ac:dyDescent="0.3">
      <c r="B31" s="110" t="s">
        <v>37</v>
      </c>
      <c r="C31" s="111"/>
      <c r="D31" s="112"/>
      <c r="E31" s="61">
        <v>100</v>
      </c>
      <c r="F31" s="64">
        <v>5.79</v>
      </c>
      <c r="G31" s="65"/>
      <c r="H31" s="86">
        <f t="shared" si="3"/>
        <v>5.79</v>
      </c>
      <c r="I31" s="109">
        <f t="shared" si="4"/>
        <v>579</v>
      </c>
      <c r="J31" s="95"/>
      <c r="K31" s="92">
        <v>1</v>
      </c>
      <c r="M31" s="40"/>
    </row>
    <row r="32" spans="2:18" ht="25.05" customHeight="1" x14ac:dyDescent="0.3">
      <c r="B32" s="110" t="s">
        <v>38</v>
      </c>
      <c r="C32" s="111"/>
      <c r="D32" s="112"/>
      <c r="E32" s="62">
        <v>50</v>
      </c>
      <c r="F32" s="63">
        <v>4.97</v>
      </c>
      <c r="G32" s="65"/>
      <c r="H32" s="86">
        <f>F32*(100-G32)/100</f>
        <v>4.97</v>
      </c>
      <c r="I32" s="109">
        <f t="shared" si="4"/>
        <v>248.5</v>
      </c>
      <c r="J32" s="95"/>
      <c r="K32" s="92">
        <v>1</v>
      </c>
      <c r="M32" s="40" t="s">
        <v>48</v>
      </c>
      <c r="N32" s="75"/>
      <c r="O32" s="75"/>
      <c r="P32" s="75"/>
      <c r="Q32" s="75"/>
      <c r="R32" s="75"/>
    </row>
    <row r="33" spans="2:18" ht="25.05" customHeight="1" x14ac:dyDescent="0.3">
      <c r="B33" s="110" t="s">
        <v>39</v>
      </c>
      <c r="C33" s="111"/>
      <c r="D33" s="112"/>
      <c r="E33" s="62">
        <v>60</v>
      </c>
      <c r="F33" s="63">
        <v>5.79</v>
      </c>
      <c r="G33" s="65">
        <v>0.11</v>
      </c>
      <c r="H33" s="86">
        <f t="shared" si="3"/>
        <v>5.7836310000000006</v>
      </c>
      <c r="I33" s="109">
        <f t="shared" si="4"/>
        <v>347.01786000000004</v>
      </c>
      <c r="J33" s="95"/>
      <c r="K33" s="92">
        <v>1</v>
      </c>
      <c r="M33" s="40"/>
    </row>
    <row r="34" spans="2:18" ht="25.05" customHeight="1" x14ac:dyDescent="0.3">
      <c r="B34" s="110" t="s">
        <v>40</v>
      </c>
      <c r="C34" s="111"/>
      <c r="D34" s="112"/>
      <c r="E34" s="61">
        <v>30</v>
      </c>
      <c r="F34" s="64">
        <v>5.05</v>
      </c>
      <c r="G34" s="65"/>
      <c r="H34" s="86">
        <f t="shared" si="3"/>
        <v>5.05</v>
      </c>
      <c r="I34" s="109">
        <f t="shared" si="4"/>
        <v>151.5</v>
      </c>
      <c r="J34" s="95"/>
      <c r="K34" s="92">
        <v>1</v>
      </c>
      <c r="M34" s="40" t="s">
        <v>49</v>
      </c>
      <c r="N34" s="75"/>
      <c r="O34" s="75"/>
      <c r="P34" s="75"/>
      <c r="Q34" s="75"/>
      <c r="R34" s="75"/>
    </row>
    <row r="35" spans="2:18" ht="25.05" customHeight="1" x14ac:dyDescent="0.3">
      <c r="B35" s="110" t="s">
        <v>41</v>
      </c>
      <c r="C35" s="111"/>
      <c r="D35" s="112"/>
      <c r="E35" s="61">
        <v>120</v>
      </c>
      <c r="F35" s="64">
        <v>1.0900000000000001</v>
      </c>
      <c r="G35" s="65">
        <v>0.05</v>
      </c>
      <c r="H35" s="86">
        <f>F35*(1-G35)</f>
        <v>1.0355000000000001</v>
      </c>
      <c r="I35" s="109">
        <f t="shared" si="4"/>
        <v>124.26</v>
      </c>
      <c r="J35" s="95"/>
      <c r="K35" s="92">
        <v>1</v>
      </c>
      <c r="M35" s="40"/>
    </row>
    <row r="36" spans="2:18" ht="25.05" customHeight="1" x14ac:dyDescent="0.3">
      <c r="B36" s="45"/>
      <c r="C36" s="33"/>
      <c r="D36" s="33"/>
      <c r="E36" s="32"/>
      <c r="F36" s="44" t="s">
        <v>8</v>
      </c>
      <c r="G36" s="29"/>
      <c r="H36" s="18"/>
      <c r="I36" s="94">
        <f>SUM(I30:I35)</f>
        <v>1894.2778999999998</v>
      </c>
      <c r="J36" s="95"/>
      <c r="K36" s="91"/>
      <c r="M36" s="40" t="s">
        <v>52</v>
      </c>
      <c r="N36" s="75"/>
      <c r="O36" s="75"/>
      <c r="P36" s="75"/>
      <c r="Q36" s="75"/>
      <c r="R36" s="75"/>
    </row>
    <row r="37" spans="2:18" ht="25.05" customHeight="1" x14ac:dyDescent="0.3">
      <c r="B37" s="19"/>
      <c r="C37" s="32"/>
      <c r="D37" s="32"/>
      <c r="E37" s="32"/>
      <c r="F37" s="43" t="s">
        <v>33</v>
      </c>
      <c r="G37" s="66">
        <v>0.09</v>
      </c>
      <c r="H37" s="21"/>
      <c r="I37" s="94">
        <f>I36*G37</f>
        <v>170.48501099999999</v>
      </c>
      <c r="J37" s="95"/>
      <c r="K37" s="91"/>
      <c r="M37" s="40"/>
    </row>
    <row r="38" spans="2:18" ht="19.95" customHeight="1" x14ac:dyDescent="0.3">
      <c r="B38" s="103" t="s">
        <v>30</v>
      </c>
      <c r="C38" s="104"/>
      <c r="D38" s="105"/>
      <c r="E38" s="32"/>
      <c r="F38" s="43" t="s">
        <v>21</v>
      </c>
      <c r="G38" s="4"/>
      <c r="H38" s="24"/>
      <c r="I38" s="94">
        <f>I36-I37</f>
        <v>1723.7928889999998</v>
      </c>
      <c r="J38" s="95"/>
      <c r="K38" s="91"/>
      <c r="M38" s="40" t="s">
        <v>53</v>
      </c>
      <c r="N38" s="75"/>
      <c r="O38" s="75"/>
      <c r="P38" s="75"/>
      <c r="Q38" s="75"/>
      <c r="R38" s="75"/>
    </row>
    <row r="39" spans="2:18" ht="19.95" customHeight="1" x14ac:dyDescent="0.3">
      <c r="B39" s="49" t="s">
        <v>31</v>
      </c>
      <c r="C39" s="53" t="s">
        <v>32</v>
      </c>
      <c r="D39" s="53" t="s">
        <v>12</v>
      </c>
      <c r="E39" s="55"/>
      <c r="F39" s="55" t="s">
        <v>9</v>
      </c>
      <c r="G39" s="67">
        <v>0.02</v>
      </c>
      <c r="H39" s="25"/>
      <c r="I39" s="94">
        <f>I38*G39</f>
        <v>34.475857779999998</v>
      </c>
      <c r="J39" s="95"/>
      <c r="K39" s="91"/>
    </row>
    <row r="40" spans="2:18" ht="19.95" customHeight="1" x14ac:dyDescent="0.3">
      <c r="B40" s="68">
        <f>I40</f>
        <v>1689.3170312199998</v>
      </c>
      <c r="C40" s="69">
        <v>5.5E-2</v>
      </c>
      <c r="D40" s="70">
        <f>B40*C40</f>
        <v>92.912436717099993</v>
      </c>
      <c r="E40" s="56"/>
      <c r="F40" s="57" t="s">
        <v>11</v>
      </c>
      <c r="G40" s="4"/>
      <c r="H40" s="24"/>
      <c r="I40" s="94">
        <f>I38-I39</f>
        <v>1689.3170312199998</v>
      </c>
      <c r="J40" s="95"/>
      <c r="K40" s="91"/>
    </row>
    <row r="41" spans="2:18" ht="19.95" customHeight="1" x14ac:dyDescent="0.3">
      <c r="B41" s="46"/>
      <c r="C41" s="93">
        <v>0.2</v>
      </c>
      <c r="D41" s="53"/>
      <c r="E41" s="55"/>
      <c r="F41" s="106" t="s">
        <v>12</v>
      </c>
      <c r="G41" s="107"/>
      <c r="H41" s="108"/>
      <c r="I41" s="109">
        <f>D40+D41</f>
        <v>92.912436717099993</v>
      </c>
      <c r="J41" s="95"/>
      <c r="K41" s="91"/>
    </row>
    <row r="42" spans="2:18" ht="19.95" customHeight="1" x14ac:dyDescent="0.3">
      <c r="B42" s="46"/>
      <c r="C42" s="47"/>
      <c r="D42" s="48"/>
      <c r="E42" s="56"/>
      <c r="F42" s="58" t="s">
        <v>13</v>
      </c>
      <c r="G42" s="59"/>
      <c r="H42" s="60"/>
      <c r="I42" s="94">
        <f>I40+I41</f>
        <v>1782.2294679370998</v>
      </c>
      <c r="J42" s="95"/>
      <c r="K42" s="91"/>
    </row>
    <row r="1048348" spans="10:11" s="1" customFormat="1" ht="12.75" customHeight="1" x14ac:dyDescent="0.25">
      <c r="J1048348" s="77"/>
      <c r="K1048348" s="77"/>
    </row>
    <row r="1048349" spans="10:11" s="1" customFormat="1" ht="12.75" customHeight="1" x14ac:dyDescent="0.25">
      <c r="J1048349" s="77"/>
      <c r="K1048349" s="77"/>
    </row>
    <row r="1048350" spans="10:11" s="1" customFormat="1" ht="12.75" customHeight="1" x14ac:dyDescent="0.25">
      <c r="J1048350" s="77"/>
      <c r="K1048350" s="77"/>
    </row>
    <row r="1048351" spans="10:11" s="1" customFormat="1" ht="12.75" customHeight="1" x14ac:dyDescent="0.25">
      <c r="J1048351" s="77"/>
      <c r="K1048351" s="77"/>
    </row>
    <row r="1048352" spans="10:11" s="1" customFormat="1" ht="12.75" customHeight="1" x14ac:dyDescent="0.25">
      <c r="J1048352" s="77"/>
      <c r="K1048352" s="77"/>
    </row>
    <row r="1048353" spans="10:11" s="1" customFormat="1" ht="12.75" customHeight="1" x14ac:dyDescent="0.25">
      <c r="J1048353" s="77"/>
      <c r="K1048353" s="77"/>
    </row>
    <row r="1048354" spans="10:11" s="1" customFormat="1" ht="12.75" customHeight="1" x14ac:dyDescent="0.25">
      <c r="J1048354" s="77"/>
      <c r="K1048354" s="77"/>
    </row>
    <row r="1048355" spans="10:11" s="1" customFormat="1" ht="12.75" customHeight="1" x14ac:dyDescent="0.25">
      <c r="J1048355" s="77"/>
      <c r="K1048355" s="77"/>
    </row>
    <row r="1048356" spans="10:11" s="1" customFormat="1" ht="12.75" customHeight="1" x14ac:dyDescent="0.25">
      <c r="J1048356" s="77"/>
      <c r="K1048356" s="77"/>
    </row>
    <row r="1048357" spans="10:11" s="1" customFormat="1" ht="12.75" customHeight="1" x14ac:dyDescent="0.25">
      <c r="J1048357" s="77"/>
      <c r="K1048357" s="77"/>
    </row>
    <row r="1048358" spans="10:11" s="1" customFormat="1" ht="12.75" customHeight="1" x14ac:dyDescent="0.25">
      <c r="J1048358" s="77"/>
      <c r="K1048358" s="77"/>
    </row>
    <row r="1048359" spans="10:11" s="1" customFormat="1" ht="12.75" customHeight="1" x14ac:dyDescent="0.25">
      <c r="J1048359" s="77"/>
      <c r="K1048359" s="77"/>
    </row>
    <row r="1048360" spans="10:11" s="1" customFormat="1" ht="12.75" customHeight="1" x14ac:dyDescent="0.25">
      <c r="J1048360" s="77"/>
      <c r="K1048360" s="77"/>
    </row>
    <row r="1048361" spans="10:11" s="1" customFormat="1" ht="12.75" customHeight="1" x14ac:dyDescent="0.25">
      <c r="J1048361" s="77"/>
      <c r="K1048361" s="77"/>
    </row>
    <row r="1048362" spans="10:11" s="1" customFormat="1" ht="12.75" customHeight="1" x14ac:dyDescent="0.25">
      <c r="J1048362" s="77"/>
      <c r="K1048362" s="77"/>
    </row>
    <row r="1048363" spans="10:11" s="1" customFormat="1" ht="12.75" customHeight="1" x14ac:dyDescent="0.25">
      <c r="J1048363" s="77"/>
      <c r="K1048363" s="77"/>
    </row>
    <row r="1048364" spans="10:11" s="1" customFormat="1" ht="12.75" customHeight="1" x14ac:dyDescent="0.25">
      <c r="J1048364" s="77"/>
      <c r="K1048364" s="77"/>
    </row>
    <row r="1048365" spans="10:11" s="1" customFormat="1" ht="12.75" customHeight="1" x14ac:dyDescent="0.25">
      <c r="J1048365" s="77"/>
      <c r="K1048365" s="77"/>
    </row>
    <row r="1048366" spans="10:11" s="1" customFormat="1" ht="12.75" customHeight="1" x14ac:dyDescent="0.25">
      <c r="J1048366" s="77"/>
      <c r="K1048366" s="77"/>
    </row>
    <row r="1048367" spans="10:11" s="1" customFormat="1" ht="12.75" customHeight="1" x14ac:dyDescent="0.25">
      <c r="J1048367" s="77"/>
      <c r="K1048367" s="77"/>
    </row>
    <row r="1048368" spans="10:11" s="1" customFormat="1" ht="12.75" customHeight="1" x14ac:dyDescent="0.25">
      <c r="J1048368" s="77"/>
      <c r="K1048368" s="77"/>
    </row>
    <row r="1048369" spans="10:11" s="1" customFormat="1" ht="12.75" customHeight="1" x14ac:dyDescent="0.25">
      <c r="J1048369" s="77"/>
      <c r="K1048369" s="77"/>
    </row>
    <row r="1048370" spans="10:11" s="1" customFormat="1" ht="12.75" customHeight="1" x14ac:dyDescent="0.25">
      <c r="J1048370" s="77"/>
      <c r="K1048370" s="77"/>
    </row>
    <row r="1048371" spans="10:11" s="1" customFormat="1" ht="12.75" customHeight="1" x14ac:dyDescent="0.25">
      <c r="J1048371" s="77"/>
      <c r="K1048371" s="77"/>
    </row>
    <row r="1048372" spans="10:11" s="1" customFormat="1" ht="12.75" customHeight="1" x14ac:dyDescent="0.25">
      <c r="J1048372" s="77"/>
      <c r="K1048372" s="77"/>
    </row>
    <row r="1048373" spans="10:11" s="1" customFormat="1" ht="12.75" customHeight="1" x14ac:dyDescent="0.25">
      <c r="J1048373" s="77"/>
      <c r="K1048373" s="77"/>
    </row>
    <row r="1048374" spans="10:11" s="1" customFormat="1" ht="12.75" customHeight="1" x14ac:dyDescent="0.25">
      <c r="J1048374" s="77"/>
      <c r="K1048374" s="77"/>
    </row>
    <row r="1048375" spans="10:11" s="1" customFormat="1" ht="12.75" customHeight="1" x14ac:dyDescent="0.25">
      <c r="J1048375" s="77"/>
      <c r="K1048375" s="77"/>
    </row>
    <row r="1048376" spans="10:11" s="1" customFormat="1" ht="12.75" customHeight="1" x14ac:dyDescent="0.25">
      <c r="J1048376" s="77"/>
      <c r="K1048376" s="77"/>
    </row>
    <row r="1048377" spans="10:11" s="1" customFormat="1" ht="12.75" customHeight="1" x14ac:dyDescent="0.25">
      <c r="J1048377" s="77"/>
      <c r="K1048377" s="77"/>
    </row>
    <row r="1048378" spans="10:11" s="1" customFormat="1" ht="12.75" customHeight="1" x14ac:dyDescent="0.25">
      <c r="J1048378" s="77"/>
      <c r="K1048378" s="77"/>
    </row>
    <row r="1048379" spans="10:11" s="1" customFormat="1" ht="12.75" customHeight="1" x14ac:dyDescent="0.25">
      <c r="J1048379" s="77"/>
      <c r="K1048379" s="77"/>
    </row>
    <row r="1048380" spans="10:11" s="1" customFormat="1" ht="12.75" customHeight="1" x14ac:dyDescent="0.25">
      <c r="J1048380" s="77"/>
      <c r="K1048380" s="77"/>
    </row>
    <row r="1048381" spans="10:11" s="1" customFormat="1" ht="12.75" customHeight="1" x14ac:dyDescent="0.25">
      <c r="J1048381" s="77"/>
      <c r="K1048381" s="77"/>
    </row>
    <row r="1048382" spans="10:11" s="1" customFormat="1" ht="12.75" customHeight="1" x14ac:dyDescent="0.25">
      <c r="J1048382" s="77"/>
      <c r="K1048382" s="77"/>
    </row>
    <row r="1048383" spans="10:11" s="1" customFormat="1" ht="12.75" customHeight="1" x14ac:dyDescent="0.25">
      <c r="J1048383" s="77"/>
      <c r="K1048383" s="77"/>
    </row>
    <row r="1048384" spans="10:11" s="1" customFormat="1" ht="12.75" customHeight="1" x14ac:dyDescent="0.25">
      <c r="J1048384" s="77"/>
      <c r="K1048384" s="77"/>
    </row>
    <row r="1048385" spans="10:11" s="1" customFormat="1" ht="12.75" customHeight="1" x14ac:dyDescent="0.25">
      <c r="J1048385" s="77"/>
      <c r="K1048385" s="77"/>
    </row>
    <row r="1048386" spans="10:11" s="1" customFormat="1" ht="12.75" customHeight="1" x14ac:dyDescent="0.25">
      <c r="J1048386" s="77"/>
      <c r="K1048386" s="77"/>
    </row>
    <row r="1048387" spans="10:11" s="1" customFormat="1" ht="12.75" customHeight="1" x14ac:dyDescent="0.25">
      <c r="J1048387" s="77"/>
      <c r="K1048387" s="77"/>
    </row>
    <row r="1048388" spans="10:11" s="1" customFormat="1" ht="12.75" customHeight="1" x14ac:dyDescent="0.25">
      <c r="J1048388" s="77"/>
      <c r="K1048388" s="77"/>
    </row>
    <row r="1048389" spans="10:11" s="1" customFormat="1" ht="12.75" customHeight="1" x14ac:dyDescent="0.25">
      <c r="J1048389" s="77"/>
      <c r="K1048389" s="77"/>
    </row>
    <row r="1048390" spans="10:11" s="1" customFormat="1" ht="12.75" customHeight="1" x14ac:dyDescent="0.25">
      <c r="J1048390" s="77"/>
      <c r="K1048390" s="77"/>
    </row>
    <row r="1048391" spans="10:11" s="1" customFormat="1" ht="12.75" customHeight="1" x14ac:dyDescent="0.25">
      <c r="J1048391" s="77"/>
      <c r="K1048391" s="77"/>
    </row>
    <row r="1048392" spans="10:11" s="1" customFormat="1" ht="12.75" customHeight="1" x14ac:dyDescent="0.25">
      <c r="J1048392" s="77"/>
      <c r="K1048392" s="77"/>
    </row>
    <row r="1048393" spans="10:11" s="1" customFormat="1" ht="12.75" customHeight="1" x14ac:dyDescent="0.25">
      <c r="J1048393" s="77"/>
      <c r="K1048393" s="77"/>
    </row>
    <row r="1048394" spans="10:11" s="1" customFormat="1" ht="12.75" customHeight="1" x14ac:dyDescent="0.25">
      <c r="J1048394" s="77"/>
      <c r="K1048394" s="77"/>
    </row>
    <row r="1048395" spans="10:11" s="1" customFormat="1" ht="12.75" customHeight="1" x14ac:dyDescent="0.25">
      <c r="J1048395" s="77"/>
      <c r="K1048395" s="77"/>
    </row>
    <row r="1048396" spans="10:11" s="1" customFormat="1" ht="12.75" customHeight="1" x14ac:dyDescent="0.25">
      <c r="J1048396" s="77"/>
      <c r="K1048396" s="77"/>
    </row>
    <row r="1048397" spans="10:11" s="1" customFormat="1" ht="12.75" customHeight="1" x14ac:dyDescent="0.25">
      <c r="J1048397" s="77"/>
      <c r="K1048397" s="77"/>
    </row>
    <row r="1048398" spans="10:11" s="1" customFormat="1" ht="12.75" customHeight="1" x14ac:dyDescent="0.25">
      <c r="J1048398" s="77"/>
      <c r="K1048398" s="77"/>
    </row>
    <row r="1048399" spans="10:11" s="1" customFormat="1" ht="12.75" customHeight="1" x14ac:dyDescent="0.25">
      <c r="J1048399" s="77"/>
      <c r="K1048399" s="77"/>
    </row>
    <row r="1048400" spans="10:11" s="1" customFormat="1" ht="12.75" customHeight="1" x14ac:dyDescent="0.25">
      <c r="J1048400" s="77"/>
      <c r="K1048400" s="77"/>
    </row>
    <row r="1048401" spans="10:11" s="1" customFormat="1" ht="12.75" customHeight="1" x14ac:dyDescent="0.25">
      <c r="J1048401" s="77"/>
      <c r="K1048401" s="77"/>
    </row>
    <row r="1048402" spans="10:11" s="1" customFormat="1" ht="12.75" customHeight="1" x14ac:dyDescent="0.25">
      <c r="J1048402" s="77"/>
      <c r="K1048402" s="77"/>
    </row>
    <row r="1048403" spans="10:11" s="1" customFormat="1" ht="12.75" customHeight="1" x14ac:dyDescent="0.25">
      <c r="J1048403" s="77"/>
      <c r="K1048403" s="77"/>
    </row>
    <row r="1048404" spans="10:11" s="1" customFormat="1" ht="12.75" customHeight="1" x14ac:dyDescent="0.25">
      <c r="J1048404" s="77"/>
      <c r="K1048404" s="77"/>
    </row>
    <row r="1048405" spans="10:11" s="1" customFormat="1" ht="12.75" customHeight="1" x14ac:dyDescent="0.25">
      <c r="J1048405" s="77"/>
      <c r="K1048405" s="77"/>
    </row>
    <row r="1048406" spans="10:11" s="1" customFormat="1" ht="12.75" customHeight="1" x14ac:dyDescent="0.25">
      <c r="J1048406" s="77"/>
      <c r="K1048406" s="77"/>
    </row>
    <row r="1048407" spans="10:11" s="1" customFormat="1" ht="12.75" customHeight="1" x14ac:dyDescent="0.25">
      <c r="J1048407" s="77"/>
      <c r="K1048407" s="77"/>
    </row>
    <row r="1048408" spans="10:11" s="1" customFormat="1" ht="12.75" customHeight="1" x14ac:dyDescent="0.25">
      <c r="J1048408" s="77"/>
      <c r="K1048408" s="77"/>
    </row>
    <row r="1048409" spans="10:11" s="1" customFormat="1" ht="12.75" customHeight="1" x14ac:dyDescent="0.25">
      <c r="J1048409" s="77"/>
      <c r="K1048409" s="77"/>
    </row>
    <row r="1048410" spans="10:11" s="1" customFormat="1" ht="12.75" customHeight="1" x14ac:dyDescent="0.25">
      <c r="J1048410" s="77"/>
      <c r="K1048410" s="77"/>
    </row>
    <row r="1048411" spans="10:11" s="1" customFormat="1" ht="12.75" customHeight="1" x14ac:dyDescent="0.25">
      <c r="J1048411" s="77"/>
      <c r="K1048411" s="77"/>
    </row>
    <row r="1048412" spans="10:11" s="1" customFormat="1" ht="12.75" customHeight="1" x14ac:dyDescent="0.25">
      <c r="J1048412" s="77"/>
      <c r="K1048412" s="77"/>
    </row>
    <row r="1048413" spans="10:11" s="1" customFormat="1" ht="12.75" customHeight="1" x14ac:dyDescent="0.25">
      <c r="J1048413" s="77"/>
      <c r="K1048413" s="77"/>
    </row>
    <row r="1048414" spans="10:11" s="1" customFormat="1" ht="12.75" customHeight="1" x14ac:dyDescent="0.25">
      <c r="J1048414" s="77"/>
      <c r="K1048414" s="77"/>
    </row>
    <row r="1048415" spans="10:11" s="1" customFormat="1" ht="12.75" customHeight="1" x14ac:dyDescent="0.25">
      <c r="J1048415" s="77"/>
      <c r="K1048415" s="77"/>
    </row>
    <row r="1048416" spans="10:11" s="1" customFormat="1" ht="12.75" customHeight="1" x14ac:dyDescent="0.25">
      <c r="J1048416" s="77"/>
      <c r="K1048416" s="77"/>
    </row>
    <row r="1048417" spans="10:11" s="1" customFormat="1" ht="12.75" customHeight="1" x14ac:dyDescent="0.25">
      <c r="J1048417" s="77"/>
      <c r="K1048417" s="77"/>
    </row>
    <row r="1048418" spans="10:11" s="1" customFormat="1" ht="12.75" customHeight="1" x14ac:dyDescent="0.25">
      <c r="J1048418" s="77"/>
      <c r="K1048418" s="77"/>
    </row>
  </sheetData>
  <mergeCells count="32">
    <mergeCell ref="B3:H3"/>
    <mergeCell ref="B7:H7"/>
    <mergeCell ref="B28:D28"/>
    <mergeCell ref="I28:J28"/>
    <mergeCell ref="B29:D29"/>
    <mergeCell ref="I29:J29"/>
    <mergeCell ref="B24:J24"/>
    <mergeCell ref="B23:J23"/>
    <mergeCell ref="I30:J30"/>
    <mergeCell ref="I37:J37"/>
    <mergeCell ref="B31:D31"/>
    <mergeCell ref="I31:J31"/>
    <mergeCell ref="B32:D32"/>
    <mergeCell ref="I32:J32"/>
    <mergeCell ref="B33:D33"/>
    <mergeCell ref="I33:J33"/>
    <mergeCell ref="I42:J42"/>
    <mergeCell ref="I27:J27"/>
    <mergeCell ref="B27:D27"/>
    <mergeCell ref="B26:J26"/>
    <mergeCell ref="B38:D38"/>
    <mergeCell ref="I38:J38"/>
    <mergeCell ref="I39:J39"/>
    <mergeCell ref="I40:J40"/>
    <mergeCell ref="F41:H41"/>
    <mergeCell ref="I41:J41"/>
    <mergeCell ref="B34:D34"/>
    <mergeCell ref="I34:J34"/>
    <mergeCell ref="B35:D35"/>
    <mergeCell ref="I35:J35"/>
    <mergeCell ref="I36:J36"/>
    <mergeCell ref="B30:D30"/>
  </mergeCells>
  <printOptions horizontalCentered="1" verticalCentered="1" headings="1"/>
  <pageMargins left="0.19685039370078741" right="0.19685039370078741" top="0.39370078740157483" bottom="0.39370078740157483" header="0.19685039370078741" footer="0.19685039370078741"/>
  <pageSetup paperSize="9" scale="69" pageOrder="overThenDown" orientation="landscape" useFirstPageNumber="1" r:id="rId1"/>
  <headerFooter alignWithMargins="0">
    <oddFooter>&amp;L&amp;8  &amp;G CERPEG 2020 | Co-Intervention Maths &amp;CLA FACTURATION
&amp;A&amp;R&amp;8&amp;P</oddFooter>
  </headerFooter>
  <ignoredErrors>
    <ignoredError sqref="H17 I3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40024-C908-4D89-92D4-F333AC3228C1}">
  <sheetPr>
    <tabColor theme="9" tint="-0.249977111117893"/>
    <pageSetUpPr fitToPage="1"/>
  </sheetPr>
  <dimension ref="B2:AME1048418"/>
  <sheetViews>
    <sheetView showGridLines="0" view="pageBreakPreview" topLeftCell="A10" zoomScale="60" zoomScaleNormal="100" workbookViewId="0">
      <selection activeCell="G22" sqref="G22"/>
    </sheetView>
  </sheetViews>
  <sheetFormatPr baseColWidth="10" defaultRowHeight="14.1" customHeight="1" x14ac:dyDescent="0.3"/>
  <cols>
    <col min="1" max="1" width="3.69921875" style="2" customWidth="1"/>
    <col min="2" max="2" width="34.8984375" style="1" customWidth="1"/>
    <col min="3" max="4" width="7.796875" style="1" customWidth="1"/>
    <col min="5" max="5" width="9" style="1" customWidth="1"/>
    <col min="6" max="6" width="12.5" style="1" customWidth="1"/>
    <col min="7" max="7" width="10" style="1" customWidth="1"/>
    <col min="8" max="8" width="12.5" style="1" customWidth="1"/>
    <col min="9" max="9" width="5.3984375" style="1" customWidth="1"/>
    <col min="10" max="10" width="8.09765625" style="77" customWidth="1"/>
    <col min="11" max="11" width="3.296875" style="77" customWidth="1"/>
    <col min="12" max="12" width="5.5" style="1" customWidth="1"/>
    <col min="13" max="1019" width="10.69921875" style="1" customWidth="1"/>
    <col min="1020" max="16384" width="11.19921875" style="2"/>
  </cols>
  <sheetData>
    <row r="2" spans="2:1019" s="41" customFormat="1" ht="32.4" customHeight="1" x14ac:dyDescent="0.35">
      <c r="B2" s="38" t="s">
        <v>14</v>
      </c>
      <c r="C2" s="38"/>
      <c r="D2" s="38"/>
      <c r="E2" s="38"/>
      <c r="F2" s="42" t="s">
        <v>15</v>
      </c>
      <c r="G2" s="38"/>
      <c r="H2" s="39"/>
      <c r="I2" s="40"/>
      <c r="J2" s="77"/>
      <c r="K2" s="77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  <c r="IW2" s="40"/>
      <c r="IX2" s="40"/>
      <c r="IY2" s="40"/>
      <c r="IZ2" s="40"/>
      <c r="JA2" s="40"/>
      <c r="JB2" s="40"/>
      <c r="JC2" s="40"/>
      <c r="JD2" s="40"/>
      <c r="JE2" s="40"/>
      <c r="JF2" s="40"/>
      <c r="JG2" s="40"/>
      <c r="JH2" s="40"/>
      <c r="JI2" s="40"/>
      <c r="JJ2" s="40"/>
      <c r="JK2" s="40"/>
      <c r="JL2" s="40"/>
      <c r="JM2" s="40"/>
      <c r="JN2" s="40"/>
      <c r="JO2" s="40"/>
      <c r="JP2" s="40"/>
      <c r="JQ2" s="40"/>
      <c r="JR2" s="40"/>
      <c r="JS2" s="40"/>
      <c r="JT2" s="40"/>
      <c r="JU2" s="40"/>
      <c r="JV2" s="40"/>
      <c r="JW2" s="40"/>
      <c r="JX2" s="40"/>
      <c r="JY2" s="40"/>
      <c r="JZ2" s="40"/>
      <c r="KA2" s="40"/>
      <c r="KB2" s="40"/>
      <c r="KC2" s="40"/>
      <c r="KD2" s="40"/>
      <c r="KE2" s="40"/>
      <c r="KF2" s="40"/>
      <c r="KG2" s="40"/>
      <c r="KH2" s="40"/>
      <c r="KI2" s="40"/>
      <c r="KJ2" s="40"/>
      <c r="KK2" s="40"/>
      <c r="KL2" s="40"/>
      <c r="KM2" s="40"/>
      <c r="KN2" s="40"/>
      <c r="KO2" s="40"/>
      <c r="KP2" s="40"/>
      <c r="KQ2" s="40"/>
      <c r="KR2" s="40"/>
      <c r="KS2" s="40"/>
      <c r="KT2" s="40"/>
      <c r="KU2" s="40"/>
      <c r="KV2" s="40"/>
      <c r="KW2" s="40"/>
      <c r="KX2" s="40"/>
      <c r="KY2" s="40"/>
      <c r="KZ2" s="40"/>
      <c r="LA2" s="40"/>
      <c r="LB2" s="40"/>
      <c r="LC2" s="40"/>
      <c r="LD2" s="40"/>
      <c r="LE2" s="40"/>
      <c r="LF2" s="40"/>
      <c r="LG2" s="40"/>
      <c r="LH2" s="40"/>
      <c r="LI2" s="40"/>
      <c r="LJ2" s="40"/>
      <c r="LK2" s="40"/>
      <c r="LL2" s="40"/>
      <c r="LM2" s="40"/>
      <c r="LN2" s="40"/>
      <c r="LO2" s="40"/>
      <c r="LP2" s="40"/>
      <c r="LQ2" s="40"/>
      <c r="LR2" s="40"/>
      <c r="LS2" s="40"/>
      <c r="LT2" s="40"/>
      <c r="LU2" s="40"/>
      <c r="LV2" s="40"/>
      <c r="LW2" s="40"/>
      <c r="LX2" s="40"/>
      <c r="LY2" s="40"/>
      <c r="LZ2" s="40"/>
      <c r="MA2" s="40"/>
      <c r="MB2" s="40"/>
      <c r="MC2" s="40"/>
      <c r="MD2" s="40"/>
      <c r="ME2" s="40"/>
      <c r="MF2" s="40"/>
      <c r="MG2" s="40"/>
      <c r="MH2" s="40"/>
      <c r="MI2" s="40"/>
      <c r="MJ2" s="40"/>
      <c r="MK2" s="40"/>
      <c r="ML2" s="40"/>
      <c r="MM2" s="40"/>
      <c r="MN2" s="40"/>
      <c r="MO2" s="40"/>
      <c r="MP2" s="40"/>
      <c r="MQ2" s="40"/>
      <c r="MR2" s="40"/>
      <c r="MS2" s="40"/>
      <c r="MT2" s="40"/>
      <c r="MU2" s="40"/>
      <c r="MV2" s="40"/>
      <c r="MW2" s="40"/>
      <c r="MX2" s="40"/>
      <c r="MY2" s="40"/>
      <c r="MZ2" s="40"/>
      <c r="NA2" s="40"/>
      <c r="NB2" s="40"/>
      <c r="NC2" s="40"/>
      <c r="ND2" s="40"/>
      <c r="NE2" s="40"/>
      <c r="NF2" s="40"/>
      <c r="NG2" s="40"/>
      <c r="NH2" s="40"/>
      <c r="NI2" s="40"/>
      <c r="NJ2" s="40"/>
      <c r="NK2" s="40"/>
      <c r="NL2" s="40"/>
      <c r="NM2" s="40"/>
      <c r="NN2" s="40"/>
      <c r="NO2" s="40"/>
      <c r="NP2" s="40"/>
      <c r="NQ2" s="40"/>
      <c r="NR2" s="40"/>
      <c r="NS2" s="40"/>
      <c r="NT2" s="40"/>
      <c r="NU2" s="40"/>
      <c r="NV2" s="40"/>
      <c r="NW2" s="40"/>
      <c r="NX2" s="40"/>
      <c r="NY2" s="40"/>
      <c r="NZ2" s="40"/>
      <c r="OA2" s="40"/>
      <c r="OB2" s="40"/>
      <c r="OC2" s="40"/>
      <c r="OD2" s="40"/>
      <c r="OE2" s="40"/>
      <c r="OF2" s="40"/>
      <c r="OG2" s="40"/>
      <c r="OH2" s="40"/>
      <c r="OI2" s="40"/>
      <c r="OJ2" s="40"/>
      <c r="OK2" s="40"/>
      <c r="OL2" s="40"/>
      <c r="OM2" s="40"/>
      <c r="ON2" s="40"/>
      <c r="OO2" s="40"/>
      <c r="OP2" s="40"/>
      <c r="OQ2" s="40"/>
      <c r="OR2" s="40"/>
      <c r="OS2" s="40"/>
      <c r="OT2" s="40"/>
      <c r="OU2" s="40"/>
      <c r="OV2" s="40"/>
      <c r="OW2" s="40"/>
      <c r="OX2" s="40"/>
      <c r="OY2" s="40"/>
      <c r="OZ2" s="40"/>
      <c r="PA2" s="40"/>
      <c r="PB2" s="40"/>
      <c r="PC2" s="40"/>
      <c r="PD2" s="40"/>
      <c r="PE2" s="40"/>
      <c r="PF2" s="40"/>
      <c r="PG2" s="40"/>
      <c r="PH2" s="40"/>
      <c r="PI2" s="40"/>
      <c r="PJ2" s="40"/>
      <c r="PK2" s="40"/>
      <c r="PL2" s="40"/>
      <c r="PM2" s="40"/>
      <c r="PN2" s="40"/>
      <c r="PO2" s="40"/>
      <c r="PP2" s="40"/>
      <c r="PQ2" s="40"/>
      <c r="PR2" s="40"/>
      <c r="PS2" s="40"/>
      <c r="PT2" s="40"/>
      <c r="PU2" s="40"/>
      <c r="PV2" s="40"/>
      <c r="PW2" s="40"/>
      <c r="PX2" s="40"/>
      <c r="PY2" s="40"/>
      <c r="PZ2" s="40"/>
      <c r="QA2" s="40"/>
      <c r="QB2" s="40"/>
      <c r="QC2" s="40"/>
      <c r="QD2" s="40"/>
      <c r="QE2" s="40"/>
      <c r="QF2" s="40"/>
      <c r="QG2" s="40"/>
      <c r="QH2" s="40"/>
      <c r="QI2" s="40"/>
      <c r="QJ2" s="40"/>
      <c r="QK2" s="40"/>
      <c r="QL2" s="40"/>
      <c r="QM2" s="40"/>
      <c r="QN2" s="40"/>
      <c r="QO2" s="40"/>
      <c r="QP2" s="40"/>
      <c r="QQ2" s="40"/>
      <c r="QR2" s="40"/>
      <c r="QS2" s="40"/>
      <c r="QT2" s="40"/>
      <c r="QU2" s="40"/>
      <c r="QV2" s="40"/>
      <c r="QW2" s="40"/>
      <c r="QX2" s="40"/>
      <c r="QY2" s="40"/>
      <c r="QZ2" s="40"/>
      <c r="RA2" s="40"/>
      <c r="RB2" s="40"/>
      <c r="RC2" s="40"/>
      <c r="RD2" s="40"/>
      <c r="RE2" s="40"/>
      <c r="RF2" s="40"/>
      <c r="RG2" s="40"/>
      <c r="RH2" s="40"/>
      <c r="RI2" s="40"/>
      <c r="RJ2" s="40"/>
      <c r="RK2" s="40"/>
      <c r="RL2" s="40"/>
      <c r="RM2" s="40"/>
      <c r="RN2" s="40"/>
      <c r="RO2" s="40"/>
      <c r="RP2" s="40"/>
      <c r="RQ2" s="40"/>
      <c r="RR2" s="40"/>
      <c r="RS2" s="40"/>
      <c r="RT2" s="40"/>
      <c r="RU2" s="40"/>
      <c r="RV2" s="40"/>
      <c r="RW2" s="40"/>
      <c r="RX2" s="40"/>
      <c r="RY2" s="40"/>
      <c r="RZ2" s="40"/>
      <c r="SA2" s="40"/>
      <c r="SB2" s="40"/>
      <c r="SC2" s="40"/>
      <c r="SD2" s="40"/>
      <c r="SE2" s="40"/>
      <c r="SF2" s="40"/>
      <c r="SG2" s="40"/>
      <c r="SH2" s="40"/>
      <c r="SI2" s="40"/>
      <c r="SJ2" s="40"/>
      <c r="SK2" s="40"/>
      <c r="SL2" s="40"/>
      <c r="SM2" s="40"/>
      <c r="SN2" s="40"/>
      <c r="SO2" s="40"/>
      <c r="SP2" s="40"/>
      <c r="SQ2" s="40"/>
      <c r="SR2" s="40"/>
      <c r="SS2" s="40"/>
      <c r="ST2" s="40"/>
      <c r="SU2" s="40"/>
      <c r="SV2" s="40"/>
      <c r="SW2" s="40"/>
      <c r="SX2" s="40"/>
      <c r="SY2" s="40"/>
      <c r="SZ2" s="40"/>
      <c r="TA2" s="40"/>
      <c r="TB2" s="40"/>
      <c r="TC2" s="40"/>
      <c r="TD2" s="40"/>
      <c r="TE2" s="40"/>
      <c r="TF2" s="40"/>
      <c r="TG2" s="40"/>
      <c r="TH2" s="40"/>
      <c r="TI2" s="40"/>
      <c r="TJ2" s="40"/>
      <c r="TK2" s="40"/>
      <c r="TL2" s="40"/>
      <c r="TM2" s="40"/>
      <c r="TN2" s="40"/>
      <c r="TO2" s="40"/>
      <c r="TP2" s="40"/>
      <c r="TQ2" s="40"/>
      <c r="TR2" s="40"/>
      <c r="TS2" s="40"/>
      <c r="TT2" s="40"/>
      <c r="TU2" s="40"/>
      <c r="TV2" s="40"/>
      <c r="TW2" s="40"/>
      <c r="TX2" s="40"/>
      <c r="TY2" s="40"/>
      <c r="TZ2" s="40"/>
      <c r="UA2" s="40"/>
      <c r="UB2" s="40"/>
      <c r="UC2" s="40"/>
      <c r="UD2" s="40"/>
      <c r="UE2" s="40"/>
      <c r="UF2" s="40"/>
      <c r="UG2" s="40"/>
      <c r="UH2" s="40"/>
      <c r="UI2" s="40"/>
      <c r="UJ2" s="40"/>
      <c r="UK2" s="40"/>
      <c r="UL2" s="40"/>
      <c r="UM2" s="40"/>
      <c r="UN2" s="40"/>
      <c r="UO2" s="40"/>
      <c r="UP2" s="40"/>
      <c r="UQ2" s="40"/>
      <c r="UR2" s="40"/>
      <c r="US2" s="40"/>
      <c r="UT2" s="40"/>
      <c r="UU2" s="40"/>
      <c r="UV2" s="40"/>
      <c r="UW2" s="40"/>
      <c r="UX2" s="40"/>
      <c r="UY2" s="40"/>
      <c r="UZ2" s="40"/>
      <c r="VA2" s="40"/>
      <c r="VB2" s="40"/>
      <c r="VC2" s="40"/>
      <c r="VD2" s="40"/>
      <c r="VE2" s="40"/>
      <c r="VF2" s="40"/>
      <c r="VG2" s="40"/>
      <c r="VH2" s="40"/>
      <c r="VI2" s="40"/>
      <c r="VJ2" s="40"/>
      <c r="VK2" s="40"/>
      <c r="VL2" s="40"/>
      <c r="VM2" s="40"/>
      <c r="VN2" s="40"/>
      <c r="VO2" s="40"/>
      <c r="VP2" s="40"/>
      <c r="VQ2" s="40"/>
      <c r="VR2" s="40"/>
      <c r="VS2" s="40"/>
      <c r="VT2" s="40"/>
      <c r="VU2" s="40"/>
      <c r="VV2" s="40"/>
      <c r="VW2" s="40"/>
      <c r="VX2" s="40"/>
      <c r="VY2" s="40"/>
      <c r="VZ2" s="40"/>
      <c r="WA2" s="40"/>
      <c r="WB2" s="40"/>
      <c r="WC2" s="40"/>
      <c r="WD2" s="40"/>
      <c r="WE2" s="40"/>
      <c r="WF2" s="40"/>
      <c r="WG2" s="40"/>
      <c r="WH2" s="40"/>
      <c r="WI2" s="40"/>
      <c r="WJ2" s="40"/>
      <c r="WK2" s="40"/>
      <c r="WL2" s="40"/>
      <c r="WM2" s="40"/>
      <c r="WN2" s="40"/>
      <c r="WO2" s="40"/>
      <c r="WP2" s="40"/>
      <c r="WQ2" s="40"/>
      <c r="WR2" s="40"/>
      <c r="WS2" s="40"/>
      <c r="WT2" s="40"/>
      <c r="WU2" s="40"/>
      <c r="WV2" s="40"/>
      <c r="WW2" s="40"/>
      <c r="WX2" s="40"/>
      <c r="WY2" s="40"/>
      <c r="WZ2" s="40"/>
      <c r="XA2" s="40"/>
      <c r="XB2" s="40"/>
      <c r="XC2" s="40"/>
      <c r="XD2" s="40"/>
      <c r="XE2" s="40"/>
      <c r="XF2" s="40"/>
      <c r="XG2" s="40"/>
      <c r="XH2" s="40"/>
      <c r="XI2" s="40"/>
      <c r="XJ2" s="40"/>
      <c r="XK2" s="40"/>
      <c r="XL2" s="40"/>
      <c r="XM2" s="40"/>
      <c r="XN2" s="40"/>
      <c r="XO2" s="40"/>
      <c r="XP2" s="40"/>
      <c r="XQ2" s="40"/>
      <c r="XR2" s="40"/>
      <c r="XS2" s="40"/>
      <c r="XT2" s="40"/>
      <c r="XU2" s="40"/>
      <c r="XV2" s="40"/>
      <c r="XW2" s="40"/>
      <c r="XX2" s="40"/>
      <c r="XY2" s="40"/>
      <c r="XZ2" s="40"/>
      <c r="YA2" s="40"/>
      <c r="YB2" s="40"/>
      <c r="YC2" s="40"/>
      <c r="YD2" s="40"/>
      <c r="YE2" s="40"/>
      <c r="YF2" s="40"/>
      <c r="YG2" s="40"/>
      <c r="YH2" s="40"/>
      <c r="YI2" s="40"/>
      <c r="YJ2" s="40"/>
      <c r="YK2" s="40"/>
      <c r="YL2" s="40"/>
      <c r="YM2" s="40"/>
      <c r="YN2" s="40"/>
      <c r="YO2" s="40"/>
      <c r="YP2" s="40"/>
      <c r="YQ2" s="40"/>
      <c r="YR2" s="40"/>
      <c r="YS2" s="40"/>
      <c r="YT2" s="40"/>
      <c r="YU2" s="40"/>
      <c r="YV2" s="40"/>
      <c r="YW2" s="40"/>
      <c r="YX2" s="40"/>
      <c r="YY2" s="40"/>
      <c r="YZ2" s="40"/>
      <c r="ZA2" s="40"/>
      <c r="ZB2" s="40"/>
      <c r="ZC2" s="40"/>
      <c r="ZD2" s="40"/>
      <c r="ZE2" s="40"/>
      <c r="ZF2" s="40"/>
      <c r="ZG2" s="40"/>
      <c r="ZH2" s="40"/>
      <c r="ZI2" s="40"/>
      <c r="ZJ2" s="40"/>
      <c r="ZK2" s="40"/>
      <c r="ZL2" s="40"/>
      <c r="ZM2" s="40"/>
      <c r="ZN2" s="40"/>
      <c r="ZO2" s="40"/>
      <c r="ZP2" s="40"/>
      <c r="ZQ2" s="40"/>
      <c r="ZR2" s="40"/>
      <c r="ZS2" s="40"/>
      <c r="ZT2" s="40"/>
      <c r="ZU2" s="40"/>
      <c r="ZV2" s="40"/>
      <c r="ZW2" s="40"/>
      <c r="ZX2" s="40"/>
      <c r="ZY2" s="40"/>
      <c r="ZZ2" s="40"/>
      <c r="AAA2" s="40"/>
      <c r="AAB2" s="40"/>
      <c r="AAC2" s="40"/>
      <c r="AAD2" s="40"/>
      <c r="AAE2" s="40"/>
      <c r="AAF2" s="40"/>
      <c r="AAG2" s="40"/>
      <c r="AAH2" s="40"/>
      <c r="AAI2" s="40"/>
      <c r="AAJ2" s="40"/>
      <c r="AAK2" s="40"/>
      <c r="AAL2" s="40"/>
      <c r="AAM2" s="40"/>
      <c r="AAN2" s="40"/>
      <c r="AAO2" s="40"/>
      <c r="AAP2" s="40"/>
      <c r="AAQ2" s="40"/>
      <c r="AAR2" s="40"/>
      <c r="AAS2" s="40"/>
      <c r="AAT2" s="40"/>
      <c r="AAU2" s="40"/>
      <c r="AAV2" s="40"/>
      <c r="AAW2" s="40"/>
      <c r="AAX2" s="40"/>
      <c r="AAY2" s="40"/>
      <c r="AAZ2" s="40"/>
      <c r="ABA2" s="40"/>
      <c r="ABB2" s="40"/>
      <c r="ABC2" s="40"/>
      <c r="ABD2" s="40"/>
      <c r="ABE2" s="40"/>
      <c r="ABF2" s="40"/>
      <c r="ABG2" s="40"/>
      <c r="ABH2" s="40"/>
      <c r="ABI2" s="40"/>
      <c r="ABJ2" s="40"/>
      <c r="ABK2" s="40"/>
      <c r="ABL2" s="40"/>
      <c r="ABM2" s="40"/>
      <c r="ABN2" s="40"/>
      <c r="ABO2" s="40"/>
      <c r="ABP2" s="40"/>
      <c r="ABQ2" s="40"/>
      <c r="ABR2" s="40"/>
      <c r="ABS2" s="40"/>
      <c r="ABT2" s="40"/>
      <c r="ABU2" s="40"/>
      <c r="ABV2" s="40"/>
      <c r="ABW2" s="40"/>
      <c r="ABX2" s="40"/>
      <c r="ABY2" s="40"/>
      <c r="ABZ2" s="40"/>
      <c r="ACA2" s="40"/>
      <c r="ACB2" s="40"/>
      <c r="ACC2" s="40"/>
      <c r="ACD2" s="40"/>
      <c r="ACE2" s="40"/>
      <c r="ACF2" s="40"/>
      <c r="ACG2" s="40"/>
      <c r="ACH2" s="40"/>
      <c r="ACI2" s="40"/>
      <c r="ACJ2" s="40"/>
      <c r="ACK2" s="40"/>
      <c r="ACL2" s="40"/>
      <c r="ACM2" s="40"/>
      <c r="ACN2" s="40"/>
      <c r="ACO2" s="40"/>
      <c r="ACP2" s="40"/>
      <c r="ACQ2" s="40"/>
      <c r="ACR2" s="40"/>
      <c r="ACS2" s="40"/>
      <c r="ACT2" s="40"/>
      <c r="ACU2" s="40"/>
      <c r="ACV2" s="40"/>
      <c r="ACW2" s="40"/>
      <c r="ACX2" s="40"/>
      <c r="ACY2" s="40"/>
      <c r="ACZ2" s="40"/>
      <c r="ADA2" s="40"/>
      <c r="ADB2" s="40"/>
      <c r="ADC2" s="40"/>
      <c r="ADD2" s="40"/>
      <c r="ADE2" s="40"/>
      <c r="ADF2" s="40"/>
      <c r="ADG2" s="40"/>
      <c r="ADH2" s="40"/>
      <c r="ADI2" s="40"/>
      <c r="ADJ2" s="40"/>
      <c r="ADK2" s="40"/>
      <c r="ADL2" s="40"/>
      <c r="ADM2" s="40"/>
      <c r="ADN2" s="40"/>
      <c r="ADO2" s="40"/>
      <c r="ADP2" s="40"/>
      <c r="ADQ2" s="40"/>
      <c r="ADR2" s="40"/>
      <c r="ADS2" s="40"/>
      <c r="ADT2" s="40"/>
      <c r="ADU2" s="40"/>
      <c r="ADV2" s="40"/>
      <c r="ADW2" s="40"/>
      <c r="ADX2" s="40"/>
      <c r="ADY2" s="40"/>
      <c r="ADZ2" s="40"/>
      <c r="AEA2" s="40"/>
      <c r="AEB2" s="40"/>
      <c r="AEC2" s="40"/>
      <c r="AED2" s="40"/>
      <c r="AEE2" s="40"/>
      <c r="AEF2" s="40"/>
      <c r="AEG2" s="40"/>
      <c r="AEH2" s="40"/>
      <c r="AEI2" s="40"/>
      <c r="AEJ2" s="40"/>
      <c r="AEK2" s="40"/>
      <c r="AEL2" s="40"/>
      <c r="AEM2" s="40"/>
      <c r="AEN2" s="40"/>
      <c r="AEO2" s="40"/>
      <c r="AEP2" s="40"/>
      <c r="AEQ2" s="40"/>
      <c r="AER2" s="40"/>
      <c r="AES2" s="40"/>
      <c r="AET2" s="40"/>
      <c r="AEU2" s="40"/>
      <c r="AEV2" s="40"/>
      <c r="AEW2" s="40"/>
      <c r="AEX2" s="40"/>
      <c r="AEY2" s="40"/>
      <c r="AEZ2" s="40"/>
      <c r="AFA2" s="40"/>
      <c r="AFB2" s="40"/>
      <c r="AFC2" s="40"/>
      <c r="AFD2" s="40"/>
      <c r="AFE2" s="40"/>
      <c r="AFF2" s="40"/>
      <c r="AFG2" s="40"/>
      <c r="AFH2" s="40"/>
      <c r="AFI2" s="40"/>
      <c r="AFJ2" s="40"/>
      <c r="AFK2" s="40"/>
      <c r="AFL2" s="40"/>
      <c r="AFM2" s="40"/>
      <c r="AFN2" s="40"/>
      <c r="AFO2" s="40"/>
      <c r="AFP2" s="40"/>
      <c r="AFQ2" s="40"/>
      <c r="AFR2" s="40"/>
      <c r="AFS2" s="40"/>
      <c r="AFT2" s="40"/>
      <c r="AFU2" s="40"/>
      <c r="AFV2" s="40"/>
      <c r="AFW2" s="40"/>
      <c r="AFX2" s="40"/>
      <c r="AFY2" s="40"/>
      <c r="AFZ2" s="40"/>
      <c r="AGA2" s="40"/>
      <c r="AGB2" s="40"/>
      <c r="AGC2" s="40"/>
      <c r="AGD2" s="40"/>
      <c r="AGE2" s="40"/>
      <c r="AGF2" s="40"/>
      <c r="AGG2" s="40"/>
      <c r="AGH2" s="40"/>
      <c r="AGI2" s="40"/>
      <c r="AGJ2" s="40"/>
      <c r="AGK2" s="40"/>
      <c r="AGL2" s="40"/>
      <c r="AGM2" s="40"/>
      <c r="AGN2" s="40"/>
      <c r="AGO2" s="40"/>
      <c r="AGP2" s="40"/>
      <c r="AGQ2" s="40"/>
      <c r="AGR2" s="40"/>
      <c r="AGS2" s="40"/>
      <c r="AGT2" s="40"/>
      <c r="AGU2" s="40"/>
      <c r="AGV2" s="40"/>
      <c r="AGW2" s="40"/>
      <c r="AGX2" s="40"/>
      <c r="AGY2" s="40"/>
      <c r="AGZ2" s="40"/>
      <c r="AHA2" s="40"/>
      <c r="AHB2" s="40"/>
      <c r="AHC2" s="40"/>
      <c r="AHD2" s="40"/>
      <c r="AHE2" s="40"/>
      <c r="AHF2" s="40"/>
      <c r="AHG2" s="40"/>
      <c r="AHH2" s="40"/>
      <c r="AHI2" s="40"/>
      <c r="AHJ2" s="40"/>
      <c r="AHK2" s="40"/>
      <c r="AHL2" s="40"/>
      <c r="AHM2" s="40"/>
      <c r="AHN2" s="40"/>
      <c r="AHO2" s="40"/>
      <c r="AHP2" s="40"/>
      <c r="AHQ2" s="40"/>
      <c r="AHR2" s="40"/>
      <c r="AHS2" s="40"/>
      <c r="AHT2" s="40"/>
      <c r="AHU2" s="40"/>
      <c r="AHV2" s="40"/>
      <c r="AHW2" s="40"/>
      <c r="AHX2" s="40"/>
      <c r="AHY2" s="40"/>
      <c r="AHZ2" s="40"/>
      <c r="AIA2" s="40"/>
      <c r="AIB2" s="40"/>
      <c r="AIC2" s="40"/>
      <c r="AID2" s="40"/>
      <c r="AIE2" s="40"/>
      <c r="AIF2" s="40"/>
      <c r="AIG2" s="40"/>
      <c r="AIH2" s="40"/>
      <c r="AII2" s="40"/>
      <c r="AIJ2" s="40"/>
      <c r="AIK2" s="40"/>
      <c r="AIL2" s="40"/>
      <c r="AIM2" s="40"/>
      <c r="AIN2" s="40"/>
      <c r="AIO2" s="40"/>
      <c r="AIP2" s="40"/>
      <c r="AIQ2" s="40"/>
      <c r="AIR2" s="40"/>
      <c r="AIS2" s="40"/>
      <c r="AIT2" s="40"/>
      <c r="AIU2" s="40"/>
      <c r="AIV2" s="40"/>
      <c r="AIW2" s="40"/>
      <c r="AIX2" s="40"/>
      <c r="AIY2" s="40"/>
      <c r="AIZ2" s="40"/>
      <c r="AJA2" s="40"/>
      <c r="AJB2" s="40"/>
      <c r="AJC2" s="40"/>
      <c r="AJD2" s="40"/>
      <c r="AJE2" s="40"/>
      <c r="AJF2" s="40"/>
      <c r="AJG2" s="40"/>
      <c r="AJH2" s="40"/>
      <c r="AJI2" s="40"/>
      <c r="AJJ2" s="40"/>
      <c r="AJK2" s="40"/>
      <c r="AJL2" s="40"/>
      <c r="AJM2" s="40"/>
      <c r="AJN2" s="40"/>
      <c r="AJO2" s="40"/>
      <c r="AJP2" s="40"/>
      <c r="AJQ2" s="40"/>
      <c r="AJR2" s="40"/>
      <c r="AJS2" s="40"/>
      <c r="AJT2" s="40"/>
      <c r="AJU2" s="40"/>
      <c r="AJV2" s="40"/>
      <c r="AJW2" s="40"/>
      <c r="AJX2" s="40"/>
      <c r="AJY2" s="40"/>
      <c r="AJZ2" s="40"/>
      <c r="AKA2" s="40"/>
      <c r="AKB2" s="40"/>
      <c r="AKC2" s="40"/>
      <c r="AKD2" s="40"/>
      <c r="AKE2" s="40"/>
      <c r="AKF2" s="40"/>
      <c r="AKG2" s="40"/>
      <c r="AKH2" s="40"/>
      <c r="AKI2" s="40"/>
      <c r="AKJ2" s="40"/>
      <c r="AKK2" s="40"/>
      <c r="AKL2" s="40"/>
      <c r="AKM2" s="40"/>
      <c r="AKN2" s="40"/>
      <c r="AKO2" s="40"/>
      <c r="AKP2" s="40"/>
      <c r="AKQ2" s="40"/>
      <c r="AKR2" s="40"/>
      <c r="AKS2" s="40"/>
      <c r="AKT2" s="40"/>
      <c r="AKU2" s="40"/>
      <c r="AKV2" s="40"/>
      <c r="AKW2" s="40"/>
      <c r="AKX2" s="40"/>
      <c r="AKY2" s="40"/>
      <c r="AKZ2" s="40"/>
      <c r="ALA2" s="40"/>
      <c r="ALB2" s="40"/>
      <c r="ALC2" s="40"/>
      <c r="ALD2" s="40"/>
      <c r="ALE2" s="40"/>
      <c r="ALF2" s="40"/>
      <c r="ALG2" s="40"/>
      <c r="ALH2" s="40"/>
      <c r="ALI2" s="40"/>
      <c r="ALJ2" s="40"/>
      <c r="ALK2" s="40"/>
      <c r="ALL2" s="40"/>
      <c r="ALM2" s="40"/>
      <c r="ALN2" s="40"/>
      <c r="ALO2" s="40"/>
      <c r="ALP2" s="40"/>
      <c r="ALQ2" s="40"/>
      <c r="ALR2" s="40"/>
      <c r="ALS2" s="40"/>
      <c r="ALT2" s="40"/>
      <c r="ALU2" s="40"/>
      <c r="ALV2" s="40"/>
      <c r="ALW2" s="40"/>
      <c r="ALX2" s="40"/>
      <c r="ALY2" s="40"/>
      <c r="ALZ2" s="40"/>
      <c r="AMA2" s="40"/>
      <c r="AMB2" s="40"/>
      <c r="AMC2" s="40"/>
      <c r="AMD2" s="40"/>
      <c r="AME2" s="40"/>
    </row>
    <row r="3" spans="2:1019" ht="20.399999999999999" customHeight="1" x14ac:dyDescent="0.3">
      <c r="B3" s="113" t="s">
        <v>0</v>
      </c>
      <c r="C3" s="113"/>
      <c r="D3" s="113"/>
      <c r="E3" s="113"/>
      <c r="F3" s="113"/>
      <c r="G3" s="113"/>
      <c r="H3" s="114"/>
    </row>
    <row r="4" spans="2:1019" ht="16.95" customHeight="1" x14ac:dyDescent="0.3">
      <c r="B4" s="3" t="s">
        <v>16</v>
      </c>
      <c r="C4" s="4"/>
      <c r="D4" s="5"/>
      <c r="E4" s="6"/>
      <c r="F4" s="6"/>
      <c r="G4" s="7"/>
      <c r="H4" s="8"/>
    </row>
    <row r="5" spans="2:1019" ht="16.95" customHeight="1" x14ac:dyDescent="0.3">
      <c r="B5" s="3" t="s">
        <v>17</v>
      </c>
      <c r="C5" s="4"/>
      <c r="D5" s="5"/>
      <c r="E5" s="6"/>
      <c r="F5" s="6"/>
      <c r="G5" s="7"/>
      <c r="H5" s="8"/>
      <c r="J5" s="78" t="s">
        <v>50</v>
      </c>
      <c r="K5" s="78"/>
    </row>
    <row r="7" spans="2:1019" ht="16.95" customHeight="1" x14ac:dyDescent="0.3">
      <c r="B7" s="113" t="s">
        <v>1</v>
      </c>
      <c r="C7" s="113"/>
      <c r="D7" s="113"/>
      <c r="E7" s="113"/>
      <c r="F7" s="113"/>
      <c r="G7" s="113"/>
      <c r="H7" s="113"/>
    </row>
    <row r="8" spans="2:1019" s="12" customFormat="1" ht="40.200000000000003" customHeight="1" x14ac:dyDescent="0.3">
      <c r="B8" s="9" t="s">
        <v>2</v>
      </c>
      <c r="C8" s="9" t="s">
        <v>3</v>
      </c>
      <c r="D8" s="10" t="s">
        <v>4</v>
      </c>
      <c r="E8" s="9" t="s">
        <v>5</v>
      </c>
      <c r="F8" s="9" t="s">
        <v>23</v>
      </c>
      <c r="G8" s="10" t="s">
        <v>18</v>
      </c>
      <c r="H8" s="10" t="s">
        <v>6</v>
      </c>
      <c r="I8" s="11"/>
      <c r="J8" s="77" t="s">
        <v>45</v>
      </c>
      <c r="K8" s="77"/>
      <c r="L8" s="121" t="s">
        <v>55</v>
      </c>
      <c r="M8" s="122"/>
      <c r="N8" s="122"/>
      <c r="O8" s="122"/>
      <c r="P8" s="122"/>
      <c r="Q8" s="122"/>
      <c r="R8" s="74"/>
    </row>
    <row r="9" spans="2:1019" ht="25.05" customHeight="1" x14ac:dyDescent="0.3">
      <c r="B9" s="13" t="s">
        <v>24</v>
      </c>
      <c r="C9" s="14">
        <v>10</v>
      </c>
      <c r="D9" s="15">
        <v>4.5999999999999996</v>
      </c>
      <c r="E9" s="51">
        <v>0.08</v>
      </c>
      <c r="F9" s="50">
        <f>D9*E9</f>
        <v>0.36799999999999999</v>
      </c>
      <c r="G9" s="50">
        <f>D9-F9</f>
        <v>4.2319999999999993</v>
      </c>
      <c r="H9" s="85">
        <f>G9*C9</f>
        <v>42.319999999999993</v>
      </c>
      <c r="L9" s="79"/>
      <c r="M9" s="79"/>
      <c r="N9" s="79"/>
      <c r="O9" s="79"/>
      <c r="P9" s="79"/>
      <c r="Q9" s="79"/>
    </row>
    <row r="10" spans="2:1019" ht="25.05" customHeight="1" x14ac:dyDescent="0.3">
      <c r="B10" s="13" t="s">
        <v>25</v>
      </c>
      <c r="C10" s="14">
        <v>120</v>
      </c>
      <c r="D10" s="15">
        <v>9.06</v>
      </c>
      <c r="E10" s="51">
        <v>0.08</v>
      </c>
      <c r="F10" s="50">
        <f t="shared" ref="F10:F14" si="0">D10*E10</f>
        <v>0.7248</v>
      </c>
      <c r="G10" s="50">
        <f t="shared" ref="G10:G14" si="1">D10-F10</f>
        <v>8.3352000000000004</v>
      </c>
      <c r="H10" s="85">
        <f t="shared" ref="H10:H14" si="2">G10*C10</f>
        <v>1000.224</v>
      </c>
      <c r="J10" s="77" t="s">
        <v>46</v>
      </c>
      <c r="L10" s="121" t="s">
        <v>56</v>
      </c>
      <c r="M10" s="122"/>
      <c r="N10" s="122"/>
      <c r="O10" s="122"/>
      <c r="P10" s="80"/>
      <c r="Q10" s="80"/>
      <c r="R10" s="75"/>
    </row>
    <row r="11" spans="2:1019" ht="25.05" customHeight="1" x14ac:dyDescent="0.3">
      <c r="B11" s="13" t="s">
        <v>26</v>
      </c>
      <c r="C11" s="14">
        <v>50</v>
      </c>
      <c r="D11" s="15">
        <v>3.56</v>
      </c>
      <c r="E11" s="51"/>
      <c r="F11" s="50">
        <f t="shared" si="0"/>
        <v>0</v>
      </c>
      <c r="G11" s="50">
        <f t="shared" si="1"/>
        <v>3.56</v>
      </c>
      <c r="H11" s="85">
        <f t="shared" si="2"/>
        <v>178</v>
      </c>
      <c r="L11" s="81"/>
      <c r="M11" s="81"/>
      <c r="N11" s="81"/>
      <c r="O11" s="81"/>
      <c r="P11" s="81"/>
      <c r="Q11" s="81"/>
      <c r="R11" s="76"/>
    </row>
    <row r="12" spans="2:1019" ht="25.05" customHeight="1" x14ac:dyDescent="0.3">
      <c r="B12" s="13" t="s">
        <v>27</v>
      </c>
      <c r="C12" s="14">
        <v>66</v>
      </c>
      <c r="D12" s="15">
        <v>4.3899999999999997</v>
      </c>
      <c r="E12" s="51">
        <v>0.1</v>
      </c>
      <c r="F12" s="50">
        <f t="shared" si="0"/>
        <v>0.439</v>
      </c>
      <c r="G12" s="50">
        <f t="shared" si="1"/>
        <v>3.9509999999999996</v>
      </c>
      <c r="H12" s="85">
        <f t="shared" si="2"/>
        <v>260.76599999999996</v>
      </c>
      <c r="J12" s="77" t="s">
        <v>54</v>
      </c>
      <c r="L12" s="82" t="s">
        <v>57</v>
      </c>
      <c r="M12" s="80"/>
      <c r="N12" s="80"/>
      <c r="O12" s="80"/>
      <c r="P12" s="80"/>
      <c r="Q12" s="80"/>
      <c r="R12" s="75"/>
    </row>
    <row r="13" spans="2:1019" ht="25.05" customHeight="1" x14ac:dyDescent="0.3">
      <c r="B13" s="13" t="s">
        <v>28</v>
      </c>
      <c r="C13" s="14">
        <v>45</v>
      </c>
      <c r="D13" s="15">
        <v>8.61</v>
      </c>
      <c r="E13" s="51">
        <v>0.1</v>
      </c>
      <c r="F13" s="50">
        <f t="shared" si="0"/>
        <v>0.86099999999999999</v>
      </c>
      <c r="G13" s="50">
        <f t="shared" si="1"/>
        <v>7.7489999999999997</v>
      </c>
      <c r="H13" s="85">
        <f t="shared" si="2"/>
        <v>348.70499999999998</v>
      </c>
      <c r="L13" s="79"/>
      <c r="M13" s="79"/>
      <c r="N13" s="79"/>
      <c r="O13" s="79"/>
      <c r="P13" s="79"/>
      <c r="Q13" s="79"/>
    </row>
    <row r="14" spans="2:1019" ht="25.05" customHeight="1" x14ac:dyDescent="0.3">
      <c r="B14" s="13" t="s">
        <v>29</v>
      </c>
      <c r="C14" s="14">
        <v>65</v>
      </c>
      <c r="D14" s="15">
        <v>3.48</v>
      </c>
      <c r="E14" s="51"/>
      <c r="F14" s="50">
        <f t="shared" si="0"/>
        <v>0</v>
      </c>
      <c r="G14" s="50">
        <f t="shared" si="1"/>
        <v>3.48</v>
      </c>
      <c r="H14" s="85">
        <f t="shared" si="2"/>
        <v>226.2</v>
      </c>
      <c r="J14" s="77" t="s">
        <v>59</v>
      </c>
      <c r="L14" s="82" t="s">
        <v>58</v>
      </c>
      <c r="M14" s="80"/>
      <c r="N14" s="80"/>
      <c r="O14" s="80"/>
      <c r="P14" s="80"/>
      <c r="Q14" s="80"/>
      <c r="R14" s="75"/>
    </row>
    <row r="15" spans="2:1019" ht="25.05" customHeight="1" x14ac:dyDescent="0.3">
      <c r="B15" s="16" t="s">
        <v>7</v>
      </c>
      <c r="C15" s="17"/>
      <c r="D15" s="3" t="s">
        <v>8</v>
      </c>
      <c r="E15" s="4"/>
      <c r="F15" s="7"/>
      <c r="G15" s="71"/>
      <c r="H15" s="50">
        <f>SUM(H9:H14)</f>
        <v>2056.2149999999997</v>
      </c>
      <c r="L15" s="79"/>
      <c r="M15" s="79"/>
      <c r="N15" s="79"/>
      <c r="O15" s="79"/>
      <c r="P15" s="79"/>
      <c r="Q15" s="79"/>
    </row>
    <row r="16" spans="2:1019" ht="25.05" customHeight="1" x14ac:dyDescent="0.3">
      <c r="B16" s="19" t="s">
        <v>19</v>
      </c>
      <c r="C16" s="20"/>
      <c r="D16" s="3" t="s">
        <v>9</v>
      </c>
      <c r="E16" s="3"/>
      <c r="F16" s="54" t="s">
        <v>10</v>
      </c>
      <c r="G16" s="52"/>
      <c r="H16" s="50">
        <f>H15*G16</f>
        <v>0</v>
      </c>
      <c r="J16" s="77" t="s">
        <v>60</v>
      </c>
      <c r="L16" s="82" t="s">
        <v>62</v>
      </c>
      <c r="M16" s="80"/>
      <c r="N16" s="80"/>
      <c r="O16" s="80"/>
      <c r="P16" s="80"/>
      <c r="Q16" s="80"/>
      <c r="R16" s="75"/>
    </row>
    <row r="17" spans="2:18" ht="25.05" customHeight="1" x14ac:dyDescent="0.3">
      <c r="B17" s="22"/>
      <c r="C17" s="20"/>
      <c r="D17" s="3" t="s">
        <v>11</v>
      </c>
      <c r="E17" s="4"/>
      <c r="F17" s="23"/>
      <c r="G17" s="24"/>
      <c r="H17" s="50">
        <f>H15-H16</f>
        <v>2056.2149999999997</v>
      </c>
      <c r="L17" s="79"/>
      <c r="M17" s="79"/>
      <c r="N17" s="79"/>
      <c r="O17" s="79"/>
      <c r="P17" s="79"/>
      <c r="Q17" s="79"/>
    </row>
    <row r="18" spans="2:18" ht="25.05" customHeight="1" x14ac:dyDescent="0.3">
      <c r="B18" s="19" t="s">
        <v>20</v>
      </c>
      <c r="C18" s="20"/>
      <c r="D18" s="3" t="s">
        <v>12</v>
      </c>
      <c r="E18" s="4"/>
      <c r="F18" s="4" t="s">
        <v>10</v>
      </c>
      <c r="G18" s="83">
        <v>5.5E-2</v>
      </c>
      <c r="H18" s="50">
        <f>H17*G18</f>
        <v>113.09182499999999</v>
      </c>
      <c r="J18" s="77" t="s">
        <v>61</v>
      </c>
      <c r="L18" s="82" t="s">
        <v>63</v>
      </c>
      <c r="M18" s="80"/>
      <c r="N18" s="80"/>
      <c r="O18" s="80"/>
      <c r="P18" s="80"/>
      <c r="Q18" s="80"/>
      <c r="R18" s="75"/>
    </row>
    <row r="19" spans="2:18" ht="25.05" customHeight="1" x14ac:dyDescent="0.3">
      <c r="B19" s="26"/>
      <c r="C19" s="27"/>
      <c r="D19" s="28" t="s">
        <v>13</v>
      </c>
      <c r="E19" s="29"/>
      <c r="F19" s="30"/>
      <c r="G19" s="31"/>
      <c r="H19" s="50">
        <f>H17+H18</f>
        <v>2169.3068249999997</v>
      </c>
    </row>
    <row r="20" spans="2:18" ht="16.95" customHeight="1" x14ac:dyDescent="0.3">
      <c r="B20" s="32"/>
      <c r="C20" s="32"/>
      <c r="D20" s="33"/>
      <c r="E20" s="33"/>
      <c r="F20" s="32"/>
      <c r="G20" s="34"/>
      <c r="H20" s="35"/>
    </row>
    <row r="21" spans="2:18" ht="28.35" customHeight="1" x14ac:dyDescent="0.3">
      <c r="B21" s="33"/>
      <c r="C21" s="32"/>
      <c r="D21" s="36"/>
      <c r="E21" s="32"/>
      <c r="F21" s="32"/>
      <c r="G21" s="32"/>
      <c r="H21" s="35"/>
    </row>
    <row r="22" spans="2:18" ht="25.05" customHeight="1" x14ac:dyDescent="0.3">
      <c r="B22" s="88" t="s">
        <v>44</v>
      </c>
      <c r="C22" s="88"/>
      <c r="D22" s="88"/>
      <c r="E22" s="88"/>
      <c r="F22" s="88"/>
      <c r="G22" s="42" t="s">
        <v>15</v>
      </c>
      <c r="H22" s="88"/>
      <c r="I22" s="88"/>
    </row>
    <row r="23" spans="2:18" ht="25.05" customHeight="1" x14ac:dyDescent="0.3">
      <c r="B23" s="118" t="s">
        <v>0</v>
      </c>
      <c r="C23" s="118"/>
      <c r="D23" s="118"/>
      <c r="E23" s="118"/>
      <c r="F23" s="118"/>
      <c r="G23" s="118"/>
      <c r="H23" s="118"/>
      <c r="I23" s="118"/>
      <c r="J23" s="118"/>
      <c r="K23" s="90"/>
    </row>
    <row r="24" spans="2:18" ht="25.05" customHeight="1" x14ac:dyDescent="0.3">
      <c r="B24" s="115" t="s">
        <v>43</v>
      </c>
      <c r="C24" s="116"/>
      <c r="D24" s="116"/>
      <c r="E24" s="116"/>
      <c r="F24" s="116"/>
      <c r="G24" s="116"/>
      <c r="H24" s="116"/>
      <c r="I24" s="116"/>
      <c r="J24" s="117"/>
      <c r="K24" s="87"/>
    </row>
    <row r="25" spans="2:18" ht="25.05" customHeight="1" x14ac:dyDescent="0.3"/>
    <row r="26" spans="2:18" ht="25.05" customHeight="1" x14ac:dyDescent="0.3">
      <c r="B26" s="101" t="s">
        <v>1</v>
      </c>
      <c r="C26" s="102"/>
      <c r="D26" s="102"/>
      <c r="E26" s="102"/>
      <c r="F26" s="102"/>
      <c r="G26" s="102"/>
      <c r="H26" s="102"/>
      <c r="I26" s="102"/>
      <c r="J26" s="102"/>
      <c r="K26" s="84"/>
      <c r="M26" s="78" t="s">
        <v>50</v>
      </c>
    </row>
    <row r="27" spans="2:18" ht="41.4" customHeight="1" x14ac:dyDescent="0.3">
      <c r="B27" s="98" t="s">
        <v>2</v>
      </c>
      <c r="C27" s="99"/>
      <c r="D27" s="100"/>
      <c r="E27" s="37" t="s">
        <v>3</v>
      </c>
      <c r="F27" s="72" t="s">
        <v>4</v>
      </c>
      <c r="G27" s="37" t="s">
        <v>42</v>
      </c>
      <c r="H27" s="73" t="s">
        <v>22</v>
      </c>
      <c r="I27" s="96" t="s">
        <v>6</v>
      </c>
      <c r="J27" s="97"/>
      <c r="K27" s="89" t="s">
        <v>70</v>
      </c>
    </row>
    <row r="28" spans="2:18" ht="25.05" customHeight="1" x14ac:dyDescent="0.3">
      <c r="B28" s="110" t="s">
        <v>34</v>
      </c>
      <c r="C28" s="111"/>
      <c r="D28" s="112"/>
      <c r="E28" s="62">
        <v>150</v>
      </c>
      <c r="F28" s="63">
        <v>10.31</v>
      </c>
      <c r="G28" s="65">
        <v>0.25</v>
      </c>
      <c r="H28" s="86">
        <f>F28*(1-G28)</f>
        <v>7.7324999999999999</v>
      </c>
      <c r="I28" s="109">
        <f>H28*E28</f>
        <v>1159.875</v>
      </c>
      <c r="J28" s="95"/>
      <c r="K28" s="92">
        <v>1</v>
      </c>
      <c r="M28" s="40" t="s">
        <v>47</v>
      </c>
      <c r="N28" s="82" t="s">
        <v>64</v>
      </c>
      <c r="O28" s="75"/>
      <c r="P28" s="75"/>
      <c r="Q28" s="75"/>
      <c r="R28" s="75"/>
    </row>
    <row r="29" spans="2:18" ht="25.05" customHeight="1" x14ac:dyDescent="0.3">
      <c r="B29" s="110" t="s">
        <v>35</v>
      </c>
      <c r="C29" s="111"/>
      <c r="D29" s="112"/>
      <c r="E29" s="62">
        <v>23</v>
      </c>
      <c r="F29" s="63">
        <v>8.4600000000000009</v>
      </c>
      <c r="G29" s="65">
        <v>0.1</v>
      </c>
      <c r="H29" s="86">
        <f t="shared" ref="H29:H34" si="3">F29*(100-G29)/100</f>
        <v>8.4515400000000014</v>
      </c>
      <c r="I29" s="109">
        <f t="shared" ref="I29:I35" si="4">H29*E29</f>
        <v>194.38542000000004</v>
      </c>
      <c r="J29" s="95"/>
      <c r="K29" s="92">
        <v>1</v>
      </c>
      <c r="M29" s="40"/>
      <c r="N29" s="79"/>
    </row>
    <row r="30" spans="2:18" ht="25.05" customHeight="1" x14ac:dyDescent="0.3">
      <c r="B30" s="110" t="s">
        <v>36</v>
      </c>
      <c r="C30" s="111"/>
      <c r="D30" s="112"/>
      <c r="E30" s="61">
        <v>88</v>
      </c>
      <c r="F30" s="64">
        <v>5.05</v>
      </c>
      <c r="G30" s="65">
        <v>0.09</v>
      </c>
      <c r="H30" s="86">
        <f t="shared" si="3"/>
        <v>5.0454549999999996</v>
      </c>
      <c r="I30" s="109">
        <f t="shared" si="4"/>
        <v>444.00003999999996</v>
      </c>
      <c r="J30" s="95"/>
      <c r="K30" s="92">
        <v>1</v>
      </c>
      <c r="M30" s="40" t="s">
        <v>51</v>
      </c>
      <c r="N30" s="82" t="s">
        <v>65</v>
      </c>
      <c r="O30" s="75"/>
      <c r="P30" s="75"/>
      <c r="Q30" s="75"/>
      <c r="R30" s="75"/>
    </row>
    <row r="31" spans="2:18" ht="25.05" customHeight="1" x14ac:dyDescent="0.3">
      <c r="B31" s="110" t="s">
        <v>37</v>
      </c>
      <c r="C31" s="111"/>
      <c r="D31" s="112"/>
      <c r="E31" s="61">
        <v>100</v>
      </c>
      <c r="F31" s="64">
        <v>5.79</v>
      </c>
      <c r="G31" s="65"/>
      <c r="H31" s="86">
        <f t="shared" si="3"/>
        <v>5.79</v>
      </c>
      <c r="I31" s="109">
        <f t="shared" si="4"/>
        <v>579</v>
      </c>
      <c r="J31" s="95"/>
      <c r="K31" s="92">
        <v>1</v>
      </c>
      <c r="M31" s="40"/>
      <c r="N31" s="79"/>
    </row>
    <row r="32" spans="2:18" ht="25.05" customHeight="1" x14ac:dyDescent="0.3">
      <c r="B32" s="110" t="s">
        <v>38</v>
      </c>
      <c r="C32" s="111"/>
      <c r="D32" s="112"/>
      <c r="E32" s="62">
        <v>50</v>
      </c>
      <c r="F32" s="63">
        <v>4.97</v>
      </c>
      <c r="G32" s="65"/>
      <c r="H32" s="86">
        <f>F32*(100-G32)/100</f>
        <v>4.97</v>
      </c>
      <c r="I32" s="109">
        <f t="shared" si="4"/>
        <v>248.5</v>
      </c>
      <c r="J32" s="95"/>
      <c r="K32" s="92">
        <v>1</v>
      </c>
      <c r="M32" s="40" t="s">
        <v>48</v>
      </c>
      <c r="N32" s="82" t="s">
        <v>66</v>
      </c>
      <c r="O32" s="75"/>
      <c r="P32" s="75"/>
      <c r="Q32" s="75"/>
      <c r="R32" s="75"/>
    </row>
    <row r="33" spans="2:18" ht="25.05" customHeight="1" x14ac:dyDescent="0.3">
      <c r="B33" s="110" t="s">
        <v>39</v>
      </c>
      <c r="C33" s="111"/>
      <c r="D33" s="112"/>
      <c r="E33" s="62">
        <v>60</v>
      </c>
      <c r="F33" s="63">
        <v>5.79</v>
      </c>
      <c r="G33" s="65">
        <v>0.11</v>
      </c>
      <c r="H33" s="86">
        <f t="shared" si="3"/>
        <v>5.7836310000000006</v>
      </c>
      <c r="I33" s="109">
        <f t="shared" si="4"/>
        <v>347.01786000000004</v>
      </c>
      <c r="J33" s="95"/>
      <c r="K33" s="92">
        <v>1</v>
      </c>
      <c r="M33" s="40"/>
      <c r="N33" s="79"/>
    </row>
    <row r="34" spans="2:18" ht="25.05" customHeight="1" x14ac:dyDescent="0.3">
      <c r="B34" s="110" t="s">
        <v>40</v>
      </c>
      <c r="C34" s="111"/>
      <c r="D34" s="112"/>
      <c r="E34" s="61">
        <v>30</v>
      </c>
      <c r="F34" s="64">
        <v>5.05</v>
      </c>
      <c r="G34" s="65"/>
      <c r="H34" s="86">
        <f t="shared" si="3"/>
        <v>5.05</v>
      </c>
      <c r="I34" s="109">
        <f t="shared" si="4"/>
        <v>151.5</v>
      </c>
      <c r="J34" s="95"/>
      <c r="K34" s="92">
        <v>1</v>
      </c>
      <c r="M34" s="40" t="s">
        <v>49</v>
      </c>
      <c r="N34" s="82" t="s">
        <v>67</v>
      </c>
      <c r="O34" s="75"/>
      <c r="P34" s="75"/>
      <c r="Q34" s="75"/>
      <c r="R34" s="75"/>
    </row>
    <row r="35" spans="2:18" ht="25.05" customHeight="1" x14ac:dyDescent="0.3">
      <c r="B35" s="110" t="s">
        <v>41</v>
      </c>
      <c r="C35" s="111"/>
      <c r="D35" s="112"/>
      <c r="E35" s="61">
        <v>120</v>
      </c>
      <c r="F35" s="64">
        <v>1.0900000000000001</v>
      </c>
      <c r="G35" s="65">
        <v>0.05</v>
      </c>
      <c r="H35" s="86">
        <f>F35*(1-G35)</f>
        <v>1.0355000000000001</v>
      </c>
      <c r="I35" s="109">
        <f t="shared" si="4"/>
        <v>124.26</v>
      </c>
      <c r="J35" s="95"/>
      <c r="K35" s="92">
        <v>1</v>
      </c>
      <c r="M35" s="40"/>
      <c r="N35" s="79"/>
    </row>
    <row r="36" spans="2:18" ht="25.05" customHeight="1" x14ac:dyDescent="0.3">
      <c r="B36" s="45"/>
      <c r="C36" s="33"/>
      <c r="D36" s="33"/>
      <c r="E36" s="32"/>
      <c r="F36" s="44" t="s">
        <v>8</v>
      </c>
      <c r="G36" s="29"/>
      <c r="H36" s="18"/>
      <c r="I36" s="119">
        <f>SUM(I30:I35)</f>
        <v>1894.2778999999998</v>
      </c>
      <c r="J36" s="120"/>
      <c r="K36" s="91"/>
      <c r="M36" s="40" t="s">
        <v>52</v>
      </c>
      <c r="N36" s="82" t="s">
        <v>68</v>
      </c>
      <c r="O36" s="75"/>
      <c r="P36" s="75"/>
      <c r="Q36" s="75"/>
      <c r="R36" s="75"/>
    </row>
    <row r="37" spans="2:18" ht="25.05" customHeight="1" x14ac:dyDescent="0.3">
      <c r="B37" s="19"/>
      <c r="C37" s="32"/>
      <c r="D37" s="32"/>
      <c r="E37" s="32"/>
      <c r="F37" s="43" t="s">
        <v>33</v>
      </c>
      <c r="G37" s="66">
        <v>0.09</v>
      </c>
      <c r="H37" s="21"/>
      <c r="I37" s="119">
        <f>I36*G37</f>
        <v>170.48501099999999</v>
      </c>
      <c r="J37" s="120"/>
      <c r="K37" s="91"/>
      <c r="M37" s="40"/>
      <c r="N37" s="79"/>
    </row>
    <row r="38" spans="2:18" ht="25.05" customHeight="1" x14ac:dyDescent="0.3">
      <c r="B38" s="103" t="s">
        <v>30</v>
      </c>
      <c r="C38" s="104"/>
      <c r="D38" s="105"/>
      <c r="E38" s="32"/>
      <c r="F38" s="43" t="s">
        <v>21</v>
      </c>
      <c r="G38" s="4"/>
      <c r="H38" s="24"/>
      <c r="I38" s="119">
        <f>I36-I37</f>
        <v>1723.7928889999998</v>
      </c>
      <c r="J38" s="120"/>
      <c r="K38" s="91"/>
      <c r="M38" s="40" t="s">
        <v>53</v>
      </c>
      <c r="N38" s="82" t="s">
        <v>69</v>
      </c>
      <c r="O38" s="75"/>
      <c r="P38" s="75"/>
      <c r="Q38" s="75"/>
      <c r="R38" s="75"/>
    </row>
    <row r="39" spans="2:18" ht="25.05" customHeight="1" x14ac:dyDescent="0.3">
      <c r="B39" s="49" t="s">
        <v>31</v>
      </c>
      <c r="C39" s="53" t="s">
        <v>32</v>
      </c>
      <c r="D39" s="53" t="s">
        <v>12</v>
      </c>
      <c r="E39" s="55"/>
      <c r="F39" s="55" t="s">
        <v>9</v>
      </c>
      <c r="G39" s="67">
        <v>0.02</v>
      </c>
      <c r="H39" s="25"/>
      <c r="I39" s="119">
        <f>I38*G39</f>
        <v>34.475857779999998</v>
      </c>
      <c r="J39" s="120"/>
      <c r="K39" s="91"/>
    </row>
    <row r="40" spans="2:18" ht="14.1" customHeight="1" x14ac:dyDescent="0.3">
      <c r="B40" s="68">
        <f>I40</f>
        <v>1689.3170312199998</v>
      </c>
      <c r="C40" s="69">
        <v>5.5E-2</v>
      </c>
      <c r="D40" s="70">
        <f>B40*C40</f>
        <v>92.912436717099993</v>
      </c>
      <c r="E40" s="56"/>
      <c r="F40" s="57" t="s">
        <v>11</v>
      </c>
      <c r="G40" s="4"/>
      <c r="H40" s="24"/>
      <c r="I40" s="119">
        <f>I38-I39</f>
        <v>1689.3170312199998</v>
      </c>
      <c r="J40" s="120"/>
      <c r="K40" s="91"/>
    </row>
    <row r="41" spans="2:18" ht="14.1" customHeight="1" x14ac:dyDescent="0.3">
      <c r="B41" s="46"/>
      <c r="C41" s="93">
        <v>0.2</v>
      </c>
      <c r="D41" s="53"/>
      <c r="E41" s="55"/>
      <c r="F41" s="106" t="s">
        <v>12</v>
      </c>
      <c r="G41" s="107"/>
      <c r="H41" s="108"/>
      <c r="I41" s="123">
        <f>D40+D41</f>
        <v>92.912436717099993</v>
      </c>
      <c r="J41" s="120"/>
      <c r="K41" s="91"/>
    </row>
    <row r="42" spans="2:18" ht="14.1" customHeight="1" x14ac:dyDescent="0.3">
      <c r="B42" s="46"/>
      <c r="C42" s="47"/>
      <c r="D42" s="48"/>
      <c r="E42" s="56"/>
      <c r="F42" s="58" t="s">
        <v>13</v>
      </c>
      <c r="G42" s="59"/>
      <c r="H42" s="60"/>
      <c r="I42" s="119">
        <f>I40+I41</f>
        <v>1782.2294679370998</v>
      </c>
      <c r="J42" s="120"/>
      <c r="K42" s="91"/>
    </row>
    <row r="1048348" spans="10:11" s="1" customFormat="1" ht="12.75" customHeight="1" x14ac:dyDescent="0.25">
      <c r="J1048348" s="77"/>
      <c r="K1048348" s="77"/>
    </row>
    <row r="1048349" spans="10:11" s="1" customFormat="1" ht="12.75" customHeight="1" x14ac:dyDescent="0.25">
      <c r="J1048349" s="77"/>
      <c r="K1048349" s="77"/>
    </row>
    <row r="1048350" spans="10:11" s="1" customFormat="1" ht="12.75" customHeight="1" x14ac:dyDescent="0.25">
      <c r="J1048350" s="77"/>
      <c r="K1048350" s="77"/>
    </row>
    <row r="1048351" spans="10:11" s="1" customFormat="1" ht="12.75" customHeight="1" x14ac:dyDescent="0.25">
      <c r="J1048351" s="77"/>
      <c r="K1048351" s="77"/>
    </row>
    <row r="1048352" spans="10:11" s="1" customFormat="1" ht="12.75" customHeight="1" x14ac:dyDescent="0.25">
      <c r="J1048352" s="77"/>
      <c r="K1048352" s="77"/>
    </row>
    <row r="1048353" spans="10:11" s="1" customFormat="1" ht="12.75" customHeight="1" x14ac:dyDescent="0.25">
      <c r="J1048353" s="77"/>
      <c r="K1048353" s="77"/>
    </row>
    <row r="1048354" spans="10:11" s="1" customFormat="1" ht="12.75" customHeight="1" x14ac:dyDescent="0.25">
      <c r="J1048354" s="77"/>
      <c r="K1048354" s="77"/>
    </row>
    <row r="1048355" spans="10:11" s="1" customFormat="1" ht="12.75" customHeight="1" x14ac:dyDescent="0.25">
      <c r="J1048355" s="77"/>
      <c r="K1048355" s="77"/>
    </row>
    <row r="1048356" spans="10:11" s="1" customFormat="1" ht="12.75" customHeight="1" x14ac:dyDescent="0.25">
      <c r="J1048356" s="77"/>
      <c r="K1048356" s="77"/>
    </row>
    <row r="1048357" spans="10:11" s="1" customFormat="1" ht="12.75" customHeight="1" x14ac:dyDescent="0.25">
      <c r="J1048357" s="77"/>
      <c r="K1048357" s="77"/>
    </row>
    <row r="1048358" spans="10:11" s="1" customFormat="1" ht="12.75" customHeight="1" x14ac:dyDescent="0.25">
      <c r="J1048358" s="77"/>
      <c r="K1048358" s="77"/>
    </row>
    <row r="1048359" spans="10:11" s="1" customFormat="1" ht="12.75" customHeight="1" x14ac:dyDescent="0.25">
      <c r="J1048359" s="77"/>
      <c r="K1048359" s="77"/>
    </row>
    <row r="1048360" spans="10:11" s="1" customFormat="1" ht="12.75" customHeight="1" x14ac:dyDescent="0.25">
      <c r="J1048360" s="77"/>
      <c r="K1048360" s="77"/>
    </row>
    <row r="1048361" spans="10:11" s="1" customFormat="1" ht="12.75" customHeight="1" x14ac:dyDescent="0.25">
      <c r="J1048361" s="77"/>
      <c r="K1048361" s="77"/>
    </row>
    <row r="1048362" spans="10:11" s="1" customFormat="1" ht="12.75" customHeight="1" x14ac:dyDescent="0.25">
      <c r="J1048362" s="77"/>
      <c r="K1048362" s="77"/>
    </row>
    <row r="1048363" spans="10:11" s="1" customFormat="1" ht="12.75" customHeight="1" x14ac:dyDescent="0.25">
      <c r="J1048363" s="77"/>
      <c r="K1048363" s="77"/>
    </row>
    <row r="1048364" spans="10:11" s="1" customFormat="1" ht="12.75" customHeight="1" x14ac:dyDescent="0.25">
      <c r="J1048364" s="77"/>
      <c r="K1048364" s="77"/>
    </row>
    <row r="1048365" spans="10:11" s="1" customFormat="1" ht="12.75" customHeight="1" x14ac:dyDescent="0.25">
      <c r="J1048365" s="77"/>
      <c r="K1048365" s="77"/>
    </row>
    <row r="1048366" spans="10:11" s="1" customFormat="1" ht="12.75" customHeight="1" x14ac:dyDescent="0.25">
      <c r="J1048366" s="77"/>
      <c r="K1048366" s="77"/>
    </row>
    <row r="1048367" spans="10:11" s="1" customFormat="1" ht="12.75" customHeight="1" x14ac:dyDescent="0.25">
      <c r="J1048367" s="77"/>
      <c r="K1048367" s="77"/>
    </row>
    <row r="1048368" spans="10:11" s="1" customFormat="1" ht="12.75" customHeight="1" x14ac:dyDescent="0.25">
      <c r="J1048368" s="77"/>
      <c r="K1048368" s="77"/>
    </row>
    <row r="1048369" spans="10:11" s="1" customFormat="1" ht="12.75" customHeight="1" x14ac:dyDescent="0.25">
      <c r="J1048369" s="77"/>
      <c r="K1048369" s="77"/>
    </row>
    <row r="1048370" spans="10:11" s="1" customFormat="1" ht="12.75" customHeight="1" x14ac:dyDescent="0.25">
      <c r="J1048370" s="77"/>
      <c r="K1048370" s="77"/>
    </row>
    <row r="1048371" spans="10:11" s="1" customFormat="1" ht="12.75" customHeight="1" x14ac:dyDescent="0.25">
      <c r="J1048371" s="77"/>
      <c r="K1048371" s="77"/>
    </row>
    <row r="1048372" spans="10:11" s="1" customFormat="1" ht="12.75" customHeight="1" x14ac:dyDescent="0.25">
      <c r="J1048372" s="77"/>
      <c r="K1048372" s="77"/>
    </row>
    <row r="1048373" spans="10:11" s="1" customFormat="1" ht="12.75" customHeight="1" x14ac:dyDescent="0.25">
      <c r="J1048373" s="77"/>
      <c r="K1048373" s="77"/>
    </row>
    <row r="1048374" spans="10:11" s="1" customFormat="1" ht="12.75" customHeight="1" x14ac:dyDescent="0.25">
      <c r="J1048374" s="77"/>
      <c r="K1048374" s="77"/>
    </row>
    <row r="1048375" spans="10:11" s="1" customFormat="1" ht="12.75" customHeight="1" x14ac:dyDescent="0.25">
      <c r="J1048375" s="77"/>
      <c r="K1048375" s="77"/>
    </row>
    <row r="1048376" spans="10:11" s="1" customFormat="1" ht="12.75" customHeight="1" x14ac:dyDescent="0.25">
      <c r="J1048376" s="77"/>
      <c r="K1048376" s="77"/>
    </row>
    <row r="1048377" spans="10:11" s="1" customFormat="1" ht="12.75" customHeight="1" x14ac:dyDescent="0.25">
      <c r="J1048377" s="77"/>
      <c r="K1048377" s="77"/>
    </row>
    <row r="1048378" spans="10:11" s="1" customFormat="1" ht="12.75" customHeight="1" x14ac:dyDescent="0.25">
      <c r="J1048378" s="77"/>
      <c r="K1048378" s="77"/>
    </row>
    <row r="1048379" spans="10:11" s="1" customFormat="1" ht="12.75" customHeight="1" x14ac:dyDescent="0.25">
      <c r="J1048379" s="77"/>
      <c r="K1048379" s="77"/>
    </row>
    <row r="1048380" spans="10:11" s="1" customFormat="1" ht="12.75" customHeight="1" x14ac:dyDescent="0.25">
      <c r="J1048380" s="77"/>
      <c r="K1048380" s="77"/>
    </row>
    <row r="1048381" spans="10:11" s="1" customFormat="1" ht="12.75" customHeight="1" x14ac:dyDescent="0.25">
      <c r="J1048381" s="77"/>
      <c r="K1048381" s="77"/>
    </row>
    <row r="1048382" spans="10:11" s="1" customFormat="1" ht="12.75" customHeight="1" x14ac:dyDescent="0.25">
      <c r="J1048382" s="77"/>
      <c r="K1048382" s="77"/>
    </row>
    <row r="1048383" spans="10:11" s="1" customFormat="1" ht="12.75" customHeight="1" x14ac:dyDescent="0.25">
      <c r="J1048383" s="77"/>
      <c r="K1048383" s="77"/>
    </row>
    <row r="1048384" spans="10:11" s="1" customFormat="1" ht="12.75" customHeight="1" x14ac:dyDescent="0.25">
      <c r="J1048384" s="77"/>
      <c r="K1048384" s="77"/>
    </row>
    <row r="1048385" spans="10:11" s="1" customFormat="1" ht="12.75" customHeight="1" x14ac:dyDescent="0.25">
      <c r="J1048385" s="77"/>
      <c r="K1048385" s="77"/>
    </row>
    <row r="1048386" spans="10:11" s="1" customFormat="1" ht="12.75" customHeight="1" x14ac:dyDescent="0.25">
      <c r="J1048386" s="77"/>
      <c r="K1048386" s="77"/>
    </row>
    <row r="1048387" spans="10:11" s="1" customFormat="1" ht="12.75" customHeight="1" x14ac:dyDescent="0.25">
      <c r="J1048387" s="77"/>
      <c r="K1048387" s="77"/>
    </row>
    <row r="1048388" spans="10:11" s="1" customFormat="1" ht="12.75" customHeight="1" x14ac:dyDescent="0.25">
      <c r="J1048388" s="77"/>
      <c r="K1048388" s="77"/>
    </row>
    <row r="1048389" spans="10:11" s="1" customFormat="1" ht="12.75" customHeight="1" x14ac:dyDescent="0.25">
      <c r="J1048389" s="77"/>
      <c r="K1048389" s="77"/>
    </row>
    <row r="1048390" spans="10:11" s="1" customFormat="1" ht="12.75" customHeight="1" x14ac:dyDescent="0.25">
      <c r="J1048390" s="77"/>
      <c r="K1048390" s="77"/>
    </row>
    <row r="1048391" spans="10:11" s="1" customFormat="1" ht="12.75" customHeight="1" x14ac:dyDescent="0.25">
      <c r="J1048391" s="77"/>
      <c r="K1048391" s="77"/>
    </row>
    <row r="1048392" spans="10:11" s="1" customFormat="1" ht="12.75" customHeight="1" x14ac:dyDescent="0.25">
      <c r="J1048392" s="77"/>
      <c r="K1048392" s="77"/>
    </row>
    <row r="1048393" spans="10:11" s="1" customFormat="1" ht="12.75" customHeight="1" x14ac:dyDescent="0.25">
      <c r="J1048393" s="77"/>
      <c r="K1048393" s="77"/>
    </row>
    <row r="1048394" spans="10:11" s="1" customFormat="1" ht="12.75" customHeight="1" x14ac:dyDescent="0.25">
      <c r="J1048394" s="77"/>
      <c r="K1048394" s="77"/>
    </row>
    <row r="1048395" spans="10:11" s="1" customFormat="1" ht="12.75" customHeight="1" x14ac:dyDescent="0.25">
      <c r="J1048395" s="77"/>
      <c r="K1048395" s="77"/>
    </row>
    <row r="1048396" spans="10:11" s="1" customFormat="1" ht="12.75" customHeight="1" x14ac:dyDescent="0.25">
      <c r="J1048396" s="77"/>
      <c r="K1048396" s="77"/>
    </row>
    <row r="1048397" spans="10:11" s="1" customFormat="1" ht="12.75" customHeight="1" x14ac:dyDescent="0.25">
      <c r="J1048397" s="77"/>
      <c r="K1048397" s="77"/>
    </row>
    <row r="1048398" spans="10:11" s="1" customFormat="1" ht="12.75" customHeight="1" x14ac:dyDescent="0.25">
      <c r="J1048398" s="77"/>
      <c r="K1048398" s="77"/>
    </row>
    <row r="1048399" spans="10:11" s="1" customFormat="1" ht="12.75" customHeight="1" x14ac:dyDescent="0.25">
      <c r="J1048399" s="77"/>
      <c r="K1048399" s="77"/>
    </row>
    <row r="1048400" spans="10:11" s="1" customFormat="1" ht="12.75" customHeight="1" x14ac:dyDescent="0.25">
      <c r="J1048400" s="77"/>
      <c r="K1048400" s="77"/>
    </row>
    <row r="1048401" spans="10:11" s="1" customFormat="1" ht="12.75" customHeight="1" x14ac:dyDescent="0.25">
      <c r="J1048401" s="77"/>
      <c r="K1048401" s="77"/>
    </row>
    <row r="1048402" spans="10:11" s="1" customFormat="1" ht="12.75" customHeight="1" x14ac:dyDescent="0.25">
      <c r="J1048402" s="77"/>
      <c r="K1048402" s="77"/>
    </row>
    <row r="1048403" spans="10:11" s="1" customFormat="1" ht="12.75" customHeight="1" x14ac:dyDescent="0.25">
      <c r="J1048403" s="77"/>
      <c r="K1048403" s="77"/>
    </row>
    <row r="1048404" spans="10:11" s="1" customFormat="1" ht="12.75" customHeight="1" x14ac:dyDescent="0.25">
      <c r="J1048404" s="77"/>
      <c r="K1048404" s="77"/>
    </row>
    <row r="1048405" spans="10:11" s="1" customFormat="1" ht="12.75" customHeight="1" x14ac:dyDescent="0.25">
      <c r="J1048405" s="77"/>
      <c r="K1048405" s="77"/>
    </row>
    <row r="1048406" spans="10:11" s="1" customFormat="1" ht="12.75" customHeight="1" x14ac:dyDescent="0.25">
      <c r="J1048406" s="77"/>
      <c r="K1048406" s="77"/>
    </row>
    <row r="1048407" spans="10:11" s="1" customFormat="1" ht="12.75" customHeight="1" x14ac:dyDescent="0.25">
      <c r="J1048407" s="77"/>
      <c r="K1048407" s="77"/>
    </row>
    <row r="1048408" spans="10:11" s="1" customFormat="1" ht="12.75" customHeight="1" x14ac:dyDescent="0.25">
      <c r="J1048408" s="77"/>
      <c r="K1048408" s="77"/>
    </row>
    <row r="1048409" spans="10:11" s="1" customFormat="1" ht="12.75" customHeight="1" x14ac:dyDescent="0.25">
      <c r="J1048409" s="77"/>
      <c r="K1048409" s="77"/>
    </row>
    <row r="1048410" spans="10:11" s="1" customFormat="1" ht="12.75" customHeight="1" x14ac:dyDescent="0.25">
      <c r="J1048410" s="77"/>
      <c r="K1048410" s="77"/>
    </row>
    <row r="1048411" spans="10:11" s="1" customFormat="1" ht="12.75" customHeight="1" x14ac:dyDescent="0.25">
      <c r="J1048411" s="77"/>
      <c r="K1048411" s="77"/>
    </row>
    <row r="1048412" spans="10:11" s="1" customFormat="1" ht="12.75" customHeight="1" x14ac:dyDescent="0.25">
      <c r="J1048412" s="77"/>
      <c r="K1048412" s="77"/>
    </row>
    <row r="1048413" spans="10:11" s="1" customFormat="1" ht="12.75" customHeight="1" x14ac:dyDescent="0.25">
      <c r="J1048413" s="77"/>
      <c r="K1048413" s="77"/>
    </row>
    <row r="1048414" spans="10:11" s="1" customFormat="1" ht="12.75" customHeight="1" x14ac:dyDescent="0.25">
      <c r="J1048414" s="77"/>
      <c r="K1048414" s="77"/>
    </row>
    <row r="1048415" spans="10:11" s="1" customFormat="1" ht="12.75" customHeight="1" x14ac:dyDescent="0.25">
      <c r="J1048415" s="77"/>
      <c r="K1048415" s="77"/>
    </row>
    <row r="1048416" spans="10:11" s="1" customFormat="1" ht="12.75" customHeight="1" x14ac:dyDescent="0.25">
      <c r="J1048416" s="77"/>
      <c r="K1048416" s="77"/>
    </row>
    <row r="1048417" spans="10:11" s="1" customFormat="1" ht="12.75" customHeight="1" x14ac:dyDescent="0.25">
      <c r="J1048417" s="77"/>
      <c r="K1048417" s="77"/>
    </row>
    <row r="1048418" spans="10:11" s="1" customFormat="1" ht="12.75" customHeight="1" x14ac:dyDescent="0.25">
      <c r="J1048418" s="77"/>
      <c r="K1048418" s="77"/>
    </row>
  </sheetData>
  <mergeCells count="34">
    <mergeCell ref="B3:H3"/>
    <mergeCell ref="B7:H7"/>
    <mergeCell ref="B26:J26"/>
    <mergeCell ref="B27:D27"/>
    <mergeCell ref="I27:J27"/>
    <mergeCell ref="B24:J24"/>
    <mergeCell ref="B23:J23"/>
    <mergeCell ref="B28:D28"/>
    <mergeCell ref="I28:J28"/>
    <mergeCell ref="B29:D29"/>
    <mergeCell ref="I29:J29"/>
    <mergeCell ref="B30:D30"/>
    <mergeCell ref="I30:J30"/>
    <mergeCell ref="I31:J31"/>
    <mergeCell ref="B32:D32"/>
    <mergeCell ref="I32:J32"/>
    <mergeCell ref="B33:D33"/>
    <mergeCell ref="I33:J33"/>
    <mergeCell ref="I42:J42"/>
    <mergeCell ref="L8:Q8"/>
    <mergeCell ref="L10:O10"/>
    <mergeCell ref="B38:D38"/>
    <mergeCell ref="I38:J38"/>
    <mergeCell ref="I39:J39"/>
    <mergeCell ref="I40:J40"/>
    <mergeCell ref="F41:H41"/>
    <mergeCell ref="I41:J41"/>
    <mergeCell ref="B34:D34"/>
    <mergeCell ref="I34:J34"/>
    <mergeCell ref="B35:D35"/>
    <mergeCell ref="I35:J35"/>
    <mergeCell ref="I36:J36"/>
    <mergeCell ref="I37:J37"/>
    <mergeCell ref="B31:D31"/>
  </mergeCells>
  <printOptions horizontalCentered="1" verticalCentered="1" headings="1"/>
  <pageMargins left="0.19685039370078741" right="0.19685039370078741" top="0.39370078740157483" bottom="0.39370078740157483" header="0.19685039370078741" footer="0.19685039370078741"/>
  <pageSetup paperSize="9" scale="71" pageOrder="overThenDown" orientation="landscape" useFirstPageNumber="1" r:id="rId1"/>
  <headerFooter alignWithMargins="0">
    <oddFooter>&amp;L&amp;8  &amp;G CERPEG 2020 | Co-Intervention Maths &amp;CLA FACTURATION
&amp;A&amp;R&amp;8&amp;P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489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analyse EXCEL</vt:lpstr>
      <vt:lpstr>analyse EXCEL COR</vt:lpstr>
      <vt:lpstr>'analyse EXCEL'!Zone_d_impression</vt:lpstr>
      <vt:lpstr>'analyse EXCEL COR'!Zone_d_impression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fabienne</dc:creator>
  <cp:lastModifiedBy>fabienne mauri</cp:lastModifiedBy>
  <cp:revision>83</cp:revision>
  <cp:lastPrinted>2020-12-06T13:38:32Z</cp:lastPrinted>
  <dcterms:created xsi:type="dcterms:W3CDTF">2019-11-15T18:47:22Z</dcterms:created>
  <dcterms:modified xsi:type="dcterms:W3CDTF">2020-12-06T14:21:25Z</dcterms:modified>
</cp:coreProperties>
</file>