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\Google Drive\PROFESSIONNEL\CERPEG-activites\N1-renforcement-factures\co-int_maths-factures_Niveau4\"/>
    </mc:Choice>
  </mc:AlternateContent>
  <xr:revisionPtr revIDLastSave="0" documentId="13_ncr:1_{448F37A7-A936-44A5-B5A3-A9C9D9935D60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NIVEAU 4 " sheetId="12" r:id="rId1"/>
    <sheet name="NIVEAU 4  COR" sheetId="14" r:id="rId2"/>
  </sheets>
  <definedNames>
    <definedName name="_xlnm.Print_Area" localSheetId="0">'NIVEAU 4 '!$B$1:$T$37,'NIVEAU 4 '!$B$40:$T$72</definedName>
    <definedName name="_xlnm.Print_Area" localSheetId="1">'NIVEAU 4  COR'!$B$1:$T$37,'NIVEAU 4  COR'!$B$40:$T$72</definedName>
  </definedNames>
  <calcPr calcId="191029"/>
</workbook>
</file>

<file path=xl/calcChain.xml><?xml version="1.0" encoding="utf-8"?>
<calcChain xmlns="http://schemas.openxmlformats.org/spreadsheetml/2006/main">
  <c r="L69" i="14" l="1"/>
  <c r="L68" i="14"/>
  <c r="I63" i="14"/>
  <c r="S63" i="14"/>
  <c r="B69" i="14"/>
  <c r="B68" i="14"/>
  <c r="L34" i="14"/>
  <c r="L33" i="14"/>
  <c r="I28" i="14"/>
  <c r="B34" i="14"/>
  <c r="B33" i="14"/>
  <c r="L70" i="14" l="1"/>
  <c r="B70" i="14"/>
  <c r="L35" i="14"/>
  <c r="B35" i="14"/>
  <c r="N68" i="14"/>
  <c r="R49" i="14"/>
  <c r="S49" i="14" s="1"/>
  <c r="R50" i="14"/>
  <c r="S50" i="14" s="1"/>
  <c r="R51" i="14"/>
  <c r="S51" i="14" s="1"/>
  <c r="R52" i="14"/>
  <c r="S52" i="14"/>
  <c r="R53" i="14"/>
  <c r="S53" i="14" s="1"/>
  <c r="R54" i="14"/>
  <c r="R55" i="14"/>
  <c r="R56" i="14"/>
  <c r="R57" i="14"/>
  <c r="S57" i="14" s="1"/>
  <c r="R58" i="14"/>
  <c r="S58" i="14" s="1"/>
  <c r="R59" i="14"/>
  <c r="R60" i="14"/>
  <c r="S60" i="14"/>
  <c r="R61" i="14"/>
  <c r="R62" i="14"/>
  <c r="S62" i="14" s="1"/>
  <c r="H49" i="14"/>
  <c r="I49" i="14" s="1"/>
  <c r="H50" i="14"/>
  <c r="I50" i="14"/>
  <c r="H51" i="14"/>
  <c r="I51" i="14" s="1"/>
  <c r="H52" i="14"/>
  <c r="I52" i="14"/>
  <c r="H53" i="14"/>
  <c r="I53" i="14" s="1"/>
  <c r="H54" i="14"/>
  <c r="I54" i="14"/>
  <c r="H55" i="14"/>
  <c r="I55" i="14" s="1"/>
  <c r="H56" i="14"/>
  <c r="I56" i="14" s="1"/>
  <c r="H57" i="14"/>
  <c r="I57" i="14" s="1"/>
  <c r="H58" i="14"/>
  <c r="I58" i="14"/>
  <c r="H59" i="14"/>
  <c r="I59" i="14" s="1"/>
  <c r="H60" i="14"/>
  <c r="I60" i="14"/>
  <c r="H61" i="14"/>
  <c r="I61" i="14" s="1"/>
  <c r="D69" i="14" s="1"/>
  <c r="H62" i="14"/>
  <c r="I62" i="14"/>
  <c r="S48" i="14"/>
  <c r="R48" i="14"/>
  <c r="S47" i="14"/>
  <c r="R47" i="14"/>
  <c r="I48" i="14"/>
  <c r="H48" i="14"/>
  <c r="I47" i="14"/>
  <c r="H47" i="14"/>
  <c r="S28" i="14"/>
  <c r="I29" i="14"/>
  <c r="I30" i="14" s="1"/>
  <c r="I31" i="14" s="1"/>
  <c r="N33" i="14"/>
  <c r="N34" i="14"/>
  <c r="D34" i="14"/>
  <c r="D33" i="14"/>
  <c r="I34" i="14" s="1"/>
  <c r="S27" i="14"/>
  <c r="R27" i="14"/>
  <c r="R26" i="14"/>
  <c r="S26" i="14" s="1"/>
  <c r="R25" i="14"/>
  <c r="S25" i="14" s="1"/>
  <c r="R24" i="14"/>
  <c r="S24" i="14" s="1"/>
  <c r="S23" i="14"/>
  <c r="R23" i="14"/>
  <c r="R22" i="14"/>
  <c r="R21" i="14"/>
  <c r="R20" i="14"/>
  <c r="R19" i="14"/>
  <c r="S19" i="14" s="1"/>
  <c r="R18" i="14"/>
  <c r="S18" i="14" s="1"/>
  <c r="R17" i="14"/>
  <c r="S17" i="14" s="1"/>
  <c r="R16" i="14"/>
  <c r="R15" i="14"/>
  <c r="S15" i="14" s="1"/>
  <c r="R14" i="14"/>
  <c r="S14" i="14" s="1"/>
  <c r="R13" i="14"/>
  <c r="S13" i="14" s="1"/>
  <c r="R12" i="14"/>
  <c r="R11" i="14"/>
  <c r="R10" i="14"/>
  <c r="S10" i="14" s="1"/>
  <c r="R9" i="14"/>
  <c r="S9" i="14" s="1"/>
  <c r="H10" i="14"/>
  <c r="I10" i="14" s="1"/>
  <c r="H11" i="14"/>
  <c r="I11" i="14" s="1"/>
  <c r="H12" i="14"/>
  <c r="I12" i="14" s="1"/>
  <c r="H13" i="14"/>
  <c r="I13" i="14"/>
  <c r="H14" i="14"/>
  <c r="I14" i="14" s="1"/>
  <c r="H15" i="14"/>
  <c r="I15" i="14" s="1"/>
  <c r="H16" i="14"/>
  <c r="I16" i="14"/>
  <c r="H17" i="14"/>
  <c r="I17" i="14"/>
  <c r="H18" i="14"/>
  <c r="I18" i="14" s="1"/>
  <c r="H19" i="14"/>
  <c r="I19" i="14" s="1"/>
  <c r="H20" i="14"/>
  <c r="I20" i="14" s="1"/>
  <c r="H21" i="14"/>
  <c r="I21" i="14"/>
  <c r="H22" i="14"/>
  <c r="I22" i="14" s="1"/>
  <c r="H23" i="14"/>
  <c r="I23" i="14" s="1"/>
  <c r="H24" i="14"/>
  <c r="I24" i="14" s="1"/>
  <c r="H25" i="14"/>
  <c r="I25" i="14" s="1"/>
  <c r="H26" i="14"/>
  <c r="I26" i="14" s="1"/>
  <c r="H27" i="14"/>
  <c r="I27" i="14" s="1"/>
  <c r="H9" i="14"/>
  <c r="I9" i="14" s="1"/>
  <c r="O65" i="14"/>
  <c r="O63" i="14"/>
  <c r="O62" i="14"/>
  <c r="O61" i="14"/>
  <c r="O60" i="14"/>
  <c r="O59" i="14"/>
  <c r="O57" i="14"/>
  <c r="O56" i="14"/>
  <c r="S56" i="14" s="1"/>
  <c r="O55" i="14"/>
  <c r="O54" i="14"/>
  <c r="O53" i="14"/>
  <c r="O52" i="14"/>
  <c r="O51" i="14"/>
  <c r="O50" i="14"/>
  <c r="O49" i="14"/>
  <c r="O48" i="14"/>
  <c r="O27" i="14"/>
  <c r="O25" i="14"/>
  <c r="O24" i="14"/>
  <c r="O23" i="14"/>
  <c r="O22" i="14"/>
  <c r="O21" i="14"/>
  <c r="S21" i="14" s="1"/>
  <c r="O20" i="14"/>
  <c r="O19" i="14"/>
  <c r="O18" i="14"/>
  <c r="O17" i="14"/>
  <c r="O16" i="14"/>
  <c r="O15" i="14"/>
  <c r="O14" i="14"/>
  <c r="O13" i="14"/>
  <c r="O12" i="14"/>
  <c r="O11" i="14"/>
  <c r="O10" i="14"/>
  <c r="O9" i="14"/>
  <c r="O65" i="12"/>
  <c r="O63" i="12"/>
  <c r="O62" i="12"/>
  <c r="O61" i="12"/>
  <c r="O60" i="12"/>
  <c r="O59" i="12"/>
  <c r="O57" i="12"/>
  <c r="O56" i="12"/>
  <c r="O55" i="12"/>
  <c r="O54" i="12"/>
  <c r="O53" i="12"/>
  <c r="O52" i="12"/>
  <c r="O51" i="12"/>
  <c r="O50" i="12"/>
  <c r="O49" i="12"/>
  <c r="O48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7" i="12"/>
  <c r="O11" i="12"/>
  <c r="O10" i="12"/>
  <c r="O9" i="12"/>
  <c r="S34" i="14" l="1"/>
  <c r="S35" i="14" s="1"/>
  <c r="I32" i="14"/>
  <c r="I33" i="14" s="1"/>
  <c r="I35" i="14" s="1"/>
  <c r="S59" i="14"/>
  <c r="N69" i="14" s="1"/>
  <c r="S69" i="14" s="1"/>
  <c r="S55" i="14"/>
  <c r="S61" i="14"/>
  <c r="I64" i="14"/>
  <c r="D68" i="14"/>
  <c r="I69" i="14" s="1"/>
  <c r="S54" i="14"/>
  <c r="S29" i="14"/>
  <c r="S30" i="14" s="1"/>
  <c r="S31" i="14" s="1"/>
  <c r="S11" i="14"/>
  <c r="S22" i="14"/>
  <c r="S16" i="14"/>
  <c r="S12" i="14"/>
  <c r="S20" i="14"/>
  <c r="S64" i="14" l="1"/>
  <c r="S65" i="14" s="1"/>
  <c r="S66" i="14" s="1"/>
  <c r="I65" i="14"/>
  <c r="I66" i="14" s="1"/>
  <c r="S32" i="14"/>
  <c r="S33" i="14" s="1"/>
  <c r="S67" i="14" l="1"/>
  <c r="S68" i="14" s="1"/>
  <c r="S70" i="14" s="1"/>
  <c r="I67" i="14"/>
  <c r="I68" i="14" s="1"/>
  <c r="I70" i="14" s="1"/>
</calcChain>
</file>

<file path=xl/sharedStrings.xml><?xml version="1.0" encoding="utf-8"?>
<sst xmlns="http://schemas.openxmlformats.org/spreadsheetml/2006/main" count="355" uniqueCount="102">
  <si>
    <t>CONDITIONS DE VENTE</t>
  </si>
  <si>
    <t>F A C T U R E</t>
  </si>
  <si>
    <t>LIBELLÉ</t>
  </si>
  <si>
    <t>QTÉ</t>
  </si>
  <si>
    <t>PU</t>
  </si>
  <si>
    <t>MONTANT</t>
  </si>
  <si>
    <t>NET COMMERCIAL</t>
  </si>
  <si>
    <t>Escompte</t>
  </si>
  <si>
    <t>NET FINANCIER</t>
  </si>
  <si>
    <t>TVA</t>
  </si>
  <si>
    <t>TOTAL TTC</t>
  </si>
  <si>
    <r>
      <t>2</t>
    </r>
    <r>
      <rPr>
        <vertAlign val="superscript"/>
        <sz val="12"/>
        <color theme="1"/>
        <rFont val="Calibri"/>
        <family val="2"/>
        <scheme val="minor"/>
      </rPr>
      <t>ème</t>
    </r>
    <r>
      <rPr>
        <sz val="12"/>
        <color theme="1"/>
        <rFont val="Calibri"/>
        <family val="2"/>
        <scheme val="minor"/>
      </rPr>
      <t xml:space="preserve"> NET COMMERCIAL</t>
    </r>
  </si>
  <si>
    <t>PU NET</t>
  </si>
  <si>
    <t>CALCUL MONTANT TVA</t>
  </si>
  <si>
    <t>BASE</t>
  </si>
  <si>
    <t>TAUX</t>
  </si>
  <si>
    <t>Remise        %</t>
  </si>
  <si>
    <t>%</t>
  </si>
  <si>
    <t>Compte comptable…...............</t>
  </si>
  <si>
    <t>REMISE
 %</t>
  </si>
  <si>
    <t>Vérif. Du net commercial au TTC</t>
  </si>
  <si>
    <t>REMISE
%</t>
  </si>
  <si>
    <t>Mache</t>
  </si>
  <si>
    <t>Mais cuit sous vide x1</t>
  </si>
  <si>
    <t>Mangue x 1</t>
  </si>
  <si>
    <t>Margarine omega 3 - 250 gr</t>
  </si>
  <si>
    <t>(2)</t>
  </si>
  <si>
    <t>(1)</t>
  </si>
  <si>
    <t>CLIENT : LEGRAMD'OR PERIGUEUX</t>
  </si>
  <si>
    <t>CLIENT : LEGRAMD'OR TRELISSAC</t>
  </si>
  <si>
    <t>CLIENT : JARDIN DU BIEN ÊTRE</t>
  </si>
  <si>
    <t>CLIENT : JARDINS COCREATIFS</t>
  </si>
  <si>
    <t>Huile d argan 50 ml</t>
  </si>
  <si>
    <t>Huile noyaux abricot 50 ml</t>
  </si>
  <si>
    <t>Huile rosier muscat 50 ml</t>
  </si>
  <si>
    <t>Huile de bellis 50 ml</t>
  </si>
  <si>
    <t>Beurre de karite</t>
  </si>
  <si>
    <t>Creme hydra protectrice 50 ml</t>
  </si>
  <si>
    <t>Lait velours corps 200 ml</t>
  </si>
  <si>
    <t>Huile seche satinante 100 ml</t>
  </si>
  <si>
    <t>Mousse nettoyante</t>
  </si>
  <si>
    <t>Lait corps hydratant 400 ml</t>
  </si>
  <si>
    <t>Huile de nigelle 50 ml</t>
  </si>
  <si>
    <t>Huile de perilla 50 ml</t>
  </si>
  <si>
    <t>Gel intime gynea 200 ml</t>
  </si>
  <si>
    <t>Moussant familial 500ml</t>
  </si>
  <si>
    <t>Seve florale 30 ml</t>
  </si>
  <si>
    <t>Deodorant purifiant</t>
  </si>
  <si>
    <t>Nectar de rose 50 ml</t>
  </si>
  <si>
    <t>Crème de nuit age protection 30ml</t>
  </si>
  <si>
    <t>Après-shampooings aux protéines de blé</t>
  </si>
  <si>
    <t>Huile avocat 50 ml</t>
  </si>
  <si>
    <t>Huile carotte 50 ml</t>
  </si>
  <si>
    <t>Soin regenerant 30 ml</t>
  </si>
  <si>
    <t>Gommage corps 200 ml</t>
  </si>
  <si>
    <t>Lait onagre 200 ml</t>
  </si>
  <si>
    <t>Lait onagre 500 ml</t>
  </si>
  <si>
    <t>Lait de vanille coco 500ml</t>
  </si>
  <si>
    <t>Gel minceur 150 ml</t>
  </si>
  <si>
    <t>Huile minceur 100 ml</t>
  </si>
  <si>
    <t>Creme amincissante 150 ml</t>
  </si>
  <si>
    <t>Huile relaxante lavande 100 ml</t>
  </si>
  <si>
    <t>Creme solaire fps20 75 ml</t>
  </si>
  <si>
    <t>Margarine soma 250 gr</t>
  </si>
  <si>
    <t>Margarine soma 500 gr</t>
  </si>
  <si>
    <t>Mayomi 190 gr</t>
  </si>
  <si>
    <t>Melon canari</t>
  </si>
  <si>
    <t>Mini nems aux tofu biologiques 5x60g</t>
  </si>
  <si>
    <t>Mini nems vegetariens biologiques 5x60g</t>
  </si>
  <si>
    <t>Morceaux tendres au poulet chat 405 gr</t>
  </si>
  <si>
    <t>Morceaux tendres poulet chien 800 gr</t>
  </si>
  <si>
    <t>Navet</t>
  </si>
  <si>
    <t>Nectarine 500 gr</t>
  </si>
  <si>
    <t>Nems au porc biologiques 3x90g</t>
  </si>
  <si>
    <t>Nems au tofu biologiques 3x90g</t>
  </si>
  <si>
    <t>Nems aux crevettes biologiques 3x90g</t>
  </si>
  <si>
    <t>Nems vegetariens biologiques 3x90g</t>
  </si>
  <si>
    <t>Oeufs x 12 moyen</t>
  </si>
  <si>
    <t>Oeufs x 15 petit</t>
  </si>
  <si>
    <t>Oeufs x 4 gros</t>
  </si>
  <si>
    <t xml:space="preserve">Sérum lifting age protection  </t>
  </si>
  <si>
    <t>Oeufs x 6 moyen</t>
  </si>
  <si>
    <t>Oeufs x 6 tres gros</t>
  </si>
  <si>
    <t>Oignon jaune</t>
  </si>
  <si>
    <t>Oignon jaune 500 gr</t>
  </si>
  <si>
    <t>Olives noires denoyautés 120g</t>
  </si>
  <si>
    <t>Orange 500 gr</t>
  </si>
  <si>
    <t>Lasagne à la bolognaise biologique 350g</t>
  </si>
  <si>
    <t xml:space="preserve">Age protection - crème contour des lèvres </t>
  </si>
  <si>
    <t>Paëlla biologique 300g</t>
  </si>
  <si>
    <t>Pain 9 cereales 500 g</t>
  </si>
  <si>
    <t>Pain blanc 500g</t>
  </si>
  <si>
    <t>Pain epeautre 500 g</t>
  </si>
  <si>
    <t>Pain essene amandes 500 gr</t>
  </si>
  <si>
    <t>Pain essene ble 500 gr</t>
  </si>
  <si>
    <t>Pain essene noisettes 500 gr</t>
  </si>
  <si>
    <t>Pain essene seigle 500 gr</t>
  </si>
  <si>
    <t>Pain kamut 500 g</t>
  </si>
  <si>
    <t xml:space="preserve">Remises articles habituelles inscrites - Remise globale 8 % - Escompte 2 %
TVA 20 % hygiène et beauté - TVA 5,5 % alimentation </t>
  </si>
  <si>
    <t xml:space="preserve">Remises articles habituelles inscrites - Remise globale 12 %  - Remise exceptionnelle 5 %
TVA 20 % hygiène et beauté - TVA 5,5 % alimentation </t>
  </si>
  <si>
    <t xml:space="preserve">Remises articles habituelles inscrites - Remise globale 11 % - Escompte 3 %
TVA 20 % hygiène et beauté - TVA 5,5 % alimentation </t>
  </si>
  <si>
    <t>Remises articles habituelles inscrites - Remise globale 5 %  - Escompte 2 % 
 Remise exceptionnelle 6 % - TVA 20 % hygiène et beauté - TVA 5,5 % alimentation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</si>
</sst>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0%"/>
    <numFmt numFmtId="165" formatCode="00.0%"/>
    <numFmt numFmtId="166" formatCode="0.0%"/>
    <numFmt numFmtId="167" formatCode="_-* #,##0.00\ _€_-;\-* #,##0.00\ _€_-;_-* &quot;-&quot;??\ _€_-;_-@_-"/>
  </numFmts>
  <fonts count="27" x14ac:knownFonts="1">
    <font>
      <sz val="11"/>
      <color theme="1"/>
      <name val="Liberation Sans"/>
      <family val="2"/>
    </font>
    <font>
      <sz val="11"/>
      <color theme="1"/>
      <name val="Calibri"/>
      <family val="2"/>
      <scheme val="minor"/>
    </font>
    <font>
      <sz val="11"/>
      <color theme="1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rgb="FFED1C24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14" fillId="8" borderId="1"/>
    <xf numFmtId="0" fontId="3" fillId="0" borderId="0"/>
    <xf numFmtId="0" fontId="4" fillId="2" borderId="0"/>
    <xf numFmtId="0" fontId="4" fillId="3" borderId="0"/>
    <xf numFmtId="0" fontId="3" fillId="4" borderId="0"/>
    <xf numFmtId="0" fontId="5" fillId="5" borderId="0"/>
    <xf numFmtId="0" fontId="6" fillId="6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</cellStyleXfs>
  <cellXfs count="119">
    <xf numFmtId="0" fontId="0" fillId="0" borderId="0" xfId="0"/>
    <xf numFmtId="0" fontId="16" fillId="0" borderId="0" xfId="0" applyFont="1" applyAlignment="1">
      <alignment vertical="center"/>
    </xf>
    <xf numFmtId="0" fontId="16" fillId="0" borderId="0" xfId="0" applyFont="1"/>
    <xf numFmtId="0" fontId="16" fillId="0" borderId="3" xfId="0" applyFont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 indent="1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3" xfId="0" applyFont="1" applyBorder="1" applyAlignment="1">
      <alignment horizontal="left" vertical="center"/>
    </xf>
    <xf numFmtId="4" fontId="18" fillId="0" borderId="2" xfId="0" applyNumberFormat="1" applyFont="1" applyBorder="1" applyAlignment="1">
      <alignment vertical="center"/>
    </xf>
    <xf numFmtId="165" fontId="16" fillId="0" borderId="5" xfId="0" applyNumberFormat="1" applyFont="1" applyBorder="1" applyAlignment="1">
      <alignment horizontal="left" vertical="center" indent="1"/>
    </xf>
    <xf numFmtId="4" fontId="19" fillId="0" borderId="2" xfId="0" applyNumberFormat="1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165" fontId="19" fillId="0" borderId="7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right" vertical="center"/>
    </xf>
    <xf numFmtId="164" fontId="16" fillId="0" borderId="5" xfId="0" applyNumberFormat="1" applyFont="1" applyBorder="1" applyAlignment="1">
      <alignment horizontal="center" vertical="center"/>
    </xf>
    <xf numFmtId="165" fontId="19" fillId="0" borderId="5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center" indent="1"/>
    </xf>
    <xf numFmtId="165" fontId="16" fillId="0" borderId="10" xfId="0" applyNumberFormat="1" applyFont="1" applyBorder="1" applyAlignment="1">
      <alignment horizontal="left" vertical="center" indent="1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 indent="1"/>
    </xf>
    <xf numFmtId="165" fontId="16" fillId="0" borderId="0" xfId="0" applyNumberFormat="1" applyFont="1" applyBorder="1" applyAlignment="1">
      <alignment horizontal="left" vertical="center" indent="1"/>
    </xf>
    <xf numFmtId="4" fontId="19" fillId="0" borderId="0" xfId="0" applyNumberFormat="1" applyFont="1" applyBorder="1" applyAlignment="1">
      <alignment vertical="center"/>
    </xf>
    <xf numFmtId="0" fontId="18" fillId="0" borderId="3" xfId="0" applyFont="1" applyBorder="1" applyAlignment="1">
      <alignment horizontal="left" vertical="center" indent="1"/>
    </xf>
    <xf numFmtId="9" fontId="18" fillId="0" borderId="2" xfId="19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43" fontId="16" fillId="0" borderId="5" xfId="1" applyFont="1" applyBorder="1" applyAlignment="1">
      <alignment horizontal="center" vertical="center" wrapText="1"/>
    </xf>
    <xf numFmtId="43" fontId="16" fillId="0" borderId="2" xfId="1" applyFont="1" applyBorder="1" applyAlignment="1">
      <alignment vertical="center"/>
    </xf>
    <xf numFmtId="0" fontId="20" fillId="9" borderId="11" xfId="0" applyFont="1" applyFill="1" applyBorder="1" applyAlignment="1">
      <alignment vertical="center"/>
    </xf>
    <xf numFmtId="0" fontId="20" fillId="9" borderId="12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/>
    <xf numFmtId="0" fontId="16" fillId="0" borderId="16" xfId="0" applyFont="1" applyBorder="1" applyAlignment="1">
      <alignment vertical="center"/>
    </xf>
    <xf numFmtId="0" fontId="16" fillId="0" borderId="18" xfId="0" applyFont="1" applyBorder="1" applyAlignment="1">
      <alignment horizontal="left" vertical="center" indent="1"/>
    </xf>
    <xf numFmtId="0" fontId="16" fillId="0" borderId="19" xfId="0" applyFont="1" applyBorder="1" applyAlignment="1">
      <alignment horizontal="left" vertical="center" indent="1"/>
    </xf>
    <xf numFmtId="166" fontId="16" fillId="10" borderId="0" xfId="19" applyNumberFormat="1" applyFont="1" applyFill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indent="1"/>
    </xf>
    <xf numFmtId="0" fontId="16" fillId="10" borderId="26" xfId="0" applyFont="1" applyFill="1" applyBorder="1" applyAlignment="1">
      <alignment vertical="center"/>
    </xf>
    <xf numFmtId="166" fontId="16" fillId="10" borderId="12" xfId="19" applyNumberFormat="1" applyFont="1" applyFill="1" applyBorder="1" applyAlignment="1">
      <alignment horizontal="center" vertical="center"/>
    </xf>
    <xf numFmtId="0" fontId="16" fillId="10" borderId="20" xfId="0" applyFont="1" applyFill="1" applyBorder="1" applyAlignment="1">
      <alignment vertical="center"/>
    </xf>
    <xf numFmtId="0" fontId="16" fillId="10" borderId="24" xfId="0" applyFont="1" applyFill="1" applyBorder="1" applyAlignment="1">
      <alignment horizontal="center" vertical="center"/>
    </xf>
    <xf numFmtId="0" fontId="16" fillId="10" borderId="0" xfId="0" applyFont="1" applyFill="1" applyBorder="1" applyAlignment="1">
      <alignment horizontal="center" vertical="center"/>
    </xf>
    <xf numFmtId="0" fontId="16" fillId="10" borderId="1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right" vertical="center" indent="1"/>
    </xf>
    <xf numFmtId="9" fontId="24" fillId="0" borderId="2" xfId="19" applyFont="1" applyBorder="1" applyAlignment="1">
      <alignment horizontal="center" vertical="center"/>
    </xf>
    <xf numFmtId="0" fontId="21" fillId="9" borderId="11" xfId="0" applyFont="1" applyFill="1" applyBorder="1" applyAlignment="1"/>
    <xf numFmtId="167" fontId="22" fillId="0" borderId="5" xfId="0" applyNumberFormat="1" applyFont="1" applyBorder="1" applyAlignment="1">
      <alignment horizontal="center" vertical="center" wrapText="1"/>
    </xf>
    <xf numFmtId="9" fontId="16" fillId="0" borderId="2" xfId="19" applyFont="1" applyBorder="1" applyAlignment="1">
      <alignment horizontal="center" vertical="center"/>
    </xf>
    <xf numFmtId="0" fontId="16" fillId="10" borderId="0" xfId="0" applyFont="1" applyFill="1" applyAlignment="1">
      <alignment vertical="center"/>
    </xf>
    <xf numFmtId="0" fontId="16" fillId="10" borderId="28" xfId="0" applyFont="1" applyFill="1" applyBorder="1" applyAlignment="1">
      <alignment vertical="center"/>
    </xf>
    <xf numFmtId="9" fontId="16" fillId="10" borderId="0" xfId="19" applyFont="1" applyFill="1" applyBorder="1" applyAlignment="1">
      <alignment horizontal="center" vertical="center"/>
    </xf>
    <xf numFmtId="9" fontId="16" fillId="10" borderId="0" xfId="19" applyFont="1" applyFill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16" fillId="11" borderId="24" xfId="0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vertical="center"/>
    </xf>
    <xf numFmtId="0" fontId="16" fillId="11" borderId="3" xfId="0" applyFont="1" applyFill="1" applyBorder="1" applyAlignment="1">
      <alignment horizontal="center" vertical="center"/>
    </xf>
    <xf numFmtId="0" fontId="16" fillId="11" borderId="3" xfId="0" applyFont="1" applyFill="1" applyBorder="1" applyAlignment="1">
      <alignment horizontal="left" vertical="center" indent="1"/>
    </xf>
    <xf numFmtId="4" fontId="18" fillId="0" borderId="5" xfId="0" applyNumberFormat="1" applyFont="1" applyBorder="1" applyAlignment="1">
      <alignment vertical="center"/>
    </xf>
    <xf numFmtId="0" fontId="16" fillId="0" borderId="20" xfId="0" applyFont="1" applyBorder="1" applyAlignment="1">
      <alignment horizontal="center" vertical="center" wrapText="1"/>
    </xf>
    <xf numFmtId="167" fontId="22" fillId="10" borderId="28" xfId="0" applyNumberFormat="1" applyFont="1" applyFill="1" applyBorder="1" applyAlignment="1">
      <alignment vertical="center"/>
    </xf>
    <xf numFmtId="167" fontId="23" fillId="10" borderId="28" xfId="0" applyNumberFormat="1" applyFont="1" applyFill="1" applyBorder="1" applyAlignment="1">
      <alignment vertical="center"/>
    </xf>
    <xf numFmtId="165" fontId="16" fillId="0" borderId="5" xfId="0" applyNumberFormat="1" applyFont="1" applyBorder="1" applyAlignment="1">
      <alignment horizontal="left" vertical="center"/>
    </xf>
    <xf numFmtId="0" fontId="16" fillId="11" borderId="3" xfId="0" applyFont="1" applyFill="1" applyBorder="1" applyAlignment="1">
      <alignment horizontal="left" vertical="center"/>
    </xf>
    <xf numFmtId="0" fontId="20" fillId="9" borderId="0" xfId="0" applyFont="1" applyFill="1" applyBorder="1" applyAlignment="1">
      <alignment vertical="center"/>
    </xf>
    <xf numFmtId="0" fontId="16" fillId="10" borderId="26" xfId="0" quotePrefix="1" applyFont="1" applyFill="1" applyBorder="1" applyAlignment="1">
      <alignment horizontal="left" vertical="center"/>
    </xf>
    <xf numFmtId="0" fontId="16" fillId="10" borderId="25" xfId="0" quotePrefix="1" applyFont="1" applyFill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" fontId="18" fillId="0" borderId="3" xfId="0" applyNumberFormat="1" applyFont="1" applyBorder="1" applyAlignment="1">
      <alignment vertical="center"/>
    </xf>
    <xf numFmtId="0" fontId="16" fillId="0" borderId="14" xfId="0" applyFont="1" applyBorder="1" applyAlignment="1">
      <alignment horizontal="center" vertical="center" wrapText="1"/>
    </xf>
    <xf numFmtId="4" fontId="18" fillId="0" borderId="14" xfId="0" applyNumberFormat="1" applyFont="1" applyBorder="1" applyAlignment="1">
      <alignment vertical="center"/>
    </xf>
    <xf numFmtId="0" fontId="21" fillId="9" borderId="0" xfId="0" applyFont="1" applyFill="1" applyBorder="1" applyAlignment="1"/>
    <xf numFmtId="0" fontId="16" fillId="0" borderId="2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textRotation="255" wrapText="1"/>
    </xf>
    <xf numFmtId="0" fontId="25" fillId="0" borderId="14" xfId="0" applyFont="1" applyBorder="1" applyAlignment="1">
      <alignment horizontal="center" vertical="center" textRotation="255" wrapText="1"/>
    </xf>
    <xf numFmtId="3" fontId="16" fillId="0" borderId="20" xfId="0" applyNumberFormat="1" applyFont="1" applyBorder="1" applyAlignment="1">
      <alignment horizontal="center" vertical="center"/>
    </xf>
    <xf numFmtId="43" fontId="16" fillId="0" borderId="5" xfId="1" applyFont="1" applyBorder="1" applyAlignment="1">
      <alignment vertical="center"/>
    </xf>
    <xf numFmtId="43" fontId="16" fillId="0" borderId="2" xfId="1" applyFont="1" applyBorder="1" applyAlignment="1">
      <alignment horizontal="center" vertical="center" wrapText="1"/>
    </xf>
    <xf numFmtId="167" fontId="22" fillId="0" borderId="4" xfId="0" applyNumberFormat="1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12" borderId="14" xfId="0" applyFont="1" applyFill="1" applyBorder="1" applyAlignment="1">
      <alignment horizontal="center" vertical="center" wrapText="1"/>
    </xf>
    <xf numFmtId="167" fontId="23" fillId="10" borderId="25" xfId="0" quotePrefix="1" applyNumberFormat="1" applyFont="1" applyFill="1" applyBorder="1" applyAlignment="1">
      <alignment horizontal="left" vertical="center"/>
    </xf>
    <xf numFmtId="167" fontId="23" fillId="10" borderId="26" xfId="0" quotePrefix="1" applyNumberFormat="1" applyFont="1" applyFill="1" applyBorder="1" applyAlignment="1">
      <alignment horizontal="left" vertical="center"/>
    </xf>
    <xf numFmtId="4" fontId="26" fillId="0" borderId="2" xfId="0" applyNumberFormat="1" applyFont="1" applyBorder="1" applyAlignment="1">
      <alignment vertical="center"/>
    </xf>
    <xf numFmtId="0" fontId="16" fillId="12" borderId="14" xfId="0" applyFont="1" applyFill="1" applyBorder="1" applyAlignment="1">
      <alignment horizontal="center" vertical="center" wrapText="1"/>
    </xf>
    <xf numFmtId="167" fontId="16" fillId="10" borderId="26" xfId="0" applyNumberFormat="1" applyFont="1" applyFill="1" applyBorder="1" applyAlignment="1">
      <alignment vertical="center"/>
    </xf>
    <xf numFmtId="0" fontId="16" fillId="0" borderId="26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21" xfId="0" applyFont="1" applyFill="1" applyBorder="1" applyAlignment="1">
      <alignment horizontal="center" vertical="center"/>
    </xf>
    <xf numFmtId="0" fontId="15" fillId="9" borderId="23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</cellXfs>
  <cellStyles count="20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 (user)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Milliers" xfId="1" builtinId="3"/>
    <cellStyle name="Neutral" xfId="15" xr:uid="{00000000-0005-0000-0000-00000D000000}"/>
    <cellStyle name="Normal" xfId="0" builtinId="0" customBuiltin="1"/>
    <cellStyle name="Note" xfId="2" builtinId="10" customBuiltin="1"/>
    <cellStyle name="Pourcentage" xfId="19" builtinId="5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733425</xdr:colOff>
      <xdr:row>35</xdr:row>
      <xdr:rowOff>7619</xdr:rowOff>
    </xdr:from>
    <xdr:to>
      <xdr:col>29</xdr:col>
      <xdr:colOff>361950</xdr:colOff>
      <xdr:row>37</xdr:row>
      <xdr:rowOff>952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2426ED9-DB92-4C71-809B-A4DC9C64037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28305" y="4937759"/>
          <a:ext cx="440055" cy="564833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28</xdr:col>
      <xdr:colOff>733425</xdr:colOff>
      <xdr:row>70</xdr:row>
      <xdr:rowOff>7619</xdr:rowOff>
    </xdr:from>
    <xdr:ext cx="444341" cy="562928"/>
    <xdr:pic>
      <xdr:nvPicPr>
        <xdr:cNvPr id="5" name="Image 4">
          <a:extLst>
            <a:ext uri="{FF2B5EF4-FFF2-40B4-BE49-F238E27FC236}">
              <a16:creationId xmlns:a16="http://schemas.microsoft.com/office/drawing/2014/main" id="{57AC87CE-A5C7-4B19-9E35-8BB42D341D2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28305" y="12108179"/>
          <a:ext cx="444341" cy="5629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733425</xdr:colOff>
      <xdr:row>35</xdr:row>
      <xdr:rowOff>7619</xdr:rowOff>
    </xdr:from>
    <xdr:to>
      <xdr:col>29</xdr:col>
      <xdr:colOff>358139</xdr:colOff>
      <xdr:row>37</xdr:row>
      <xdr:rowOff>952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6349226-3DC8-479B-87FC-0ADD03DD32E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9445" y="8961119"/>
          <a:ext cx="440055" cy="564833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28</xdr:col>
      <xdr:colOff>733425</xdr:colOff>
      <xdr:row>70</xdr:row>
      <xdr:rowOff>7619</xdr:rowOff>
    </xdr:from>
    <xdr:ext cx="444341" cy="562928"/>
    <xdr:pic>
      <xdr:nvPicPr>
        <xdr:cNvPr id="5" name="Image 4">
          <a:extLst>
            <a:ext uri="{FF2B5EF4-FFF2-40B4-BE49-F238E27FC236}">
              <a16:creationId xmlns:a16="http://schemas.microsoft.com/office/drawing/2014/main" id="{C57C21D0-1F8A-4B81-859D-D99F0D1E040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9445" y="18882359"/>
          <a:ext cx="444341" cy="5629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CC4B9-137A-4A1B-855F-7442DB2772C1}">
  <sheetPr>
    <tabColor theme="5" tint="-0.499984740745262"/>
    <pageSetUpPr fitToPage="1"/>
  </sheetPr>
  <dimension ref="B3:AMO1048565"/>
  <sheetViews>
    <sheetView showGridLines="0" tabSelected="1" view="pageBreakPreview" zoomScale="80" zoomScaleNormal="100" zoomScaleSheetLayoutView="80" workbookViewId="0">
      <selection activeCell="F19" sqref="F19"/>
    </sheetView>
  </sheetViews>
  <sheetFormatPr baseColWidth="10" defaultRowHeight="14.1" customHeight="1" x14ac:dyDescent="0.3"/>
  <cols>
    <col min="1" max="1" width="1.296875" style="2" customWidth="1"/>
    <col min="2" max="2" width="20.296875" style="1" customWidth="1"/>
    <col min="3" max="3" width="7.09765625" style="1" customWidth="1"/>
    <col min="4" max="4" width="11.8984375" style="1" customWidth="1"/>
    <col min="5" max="5" width="8.59765625" style="1" customWidth="1"/>
    <col min="6" max="6" width="9.69921875" style="1" customWidth="1"/>
    <col min="7" max="7" width="8.69921875" style="1" customWidth="1"/>
    <col min="8" max="8" width="12.5" style="1" customWidth="1"/>
    <col min="9" max="9" width="14.59765625" style="1" customWidth="1"/>
    <col min="10" max="10" width="2.5" style="1" customWidth="1"/>
    <col min="11" max="11" width="1.296875" style="2" customWidth="1"/>
    <col min="12" max="12" width="17.5" style="1" customWidth="1"/>
    <col min="13" max="13" width="7.09765625" style="1" customWidth="1"/>
    <col min="14" max="14" width="17.69921875" style="1" customWidth="1"/>
    <col min="15" max="15" width="8.59765625" style="1" customWidth="1"/>
    <col min="16" max="16" width="8.3984375" style="1" customWidth="1"/>
    <col min="17" max="17" width="8.69921875" style="1" customWidth="1"/>
    <col min="18" max="19" width="12.5" style="1" customWidth="1"/>
    <col min="20" max="20" width="2.59765625" style="1" customWidth="1"/>
    <col min="21" max="21" width="10.69921875" style="1" customWidth="1"/>
    <col min="22" max="22" width="5.796875" style="1" customWidth="1"/>
    <col min="23" max="23" width="20.5" style="1" customWidth="1"/>
    <col min="24" max="1029" width="10.69921875" style="1" customWidth="1"/>
    <col min="1030" max="16384" width="11.19921875" style="2"/>
  </cols>
  <sheetData>
    <row r="3" spans="2:1029" s="34" customFormat="1" ht="32.4" customHeight="1" x14ac:dyDescent="0.35">
      <c r="B3" s="68" t="s">
        <v>28</v>
      </c>
      <c r="C3" s="68"/>
      <c r="D3" s="68"/>
      <c r="E3" s="68"/>
      <c r="F3" s="68"/>
      <c r="G3" s="75" t="s">
        <v>18</v>
      </c>
      <c r="H3" s="68"/>
      <c r="I3" s="68"/>
      <c r="J3" s="68"/>
      <c r="L3" s="68" t="s">
        <v>29</v>
      </c>
      <c r="M3" s="68"/>
      <c r="N3" s="68"/>
      <c r="O3" s="68"/>
      <c r="P3" s="68"/>
      <c r="Q3" s="75" t="s">
        <v>18</v>
      </c>
      <c r="R3" s="68"/>
      <c r="S3" s="68"/>
      <c r="T3" s="68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  <c r="IW3" s="33"/>
      <c r="IX3" s="33"/>
      <c r="IY3" s="33"/>
      <c r="IZ3" s="33"/>
      <c r="JA3" s="33"/>
      <c r="JB3" s="33"/>
      <c r="JC3" s="33"/>
      <c r="JD3" s="33"/>
      <c r="JE3" s="33"/>
      <c r="JF3" s="33"/>
      <c r="JG3" s="33"/>
      <c r="JH3" s="33"/>
      <c r="JI3" s="33"/>
      <c r="JJ3" s="33"/>
      <c r="JK3" s="33"/>
      <c r="JL3" s="33"/>
      <c r="JM3" s="33"/>
      <c r="JN3" s="33"/>
      <c r="JO3" s="33"/>
      <c r="JP3" s="33"/>
      <c r="JQ3" s="33"/>
      <c r="JR3" s="33"/>
      <c r="JS3" s="33"/>
      <c r="JT3" s="33"/>
      <c r="JU3" s="33"/>
      <c r="JV3" s="33"/>
      <c r="JW3" s="33"/>
      <c r="JX3" s="33"/>
      <c r="JY3" s="33"/>
      <c r="JZ3" s="33"/>
      <c r="KA3" s="33"/>
      <c r="KB3" s="33"/>
      <c r="KC3" s="33"/>
      <c r="KD3" s="33"/>
      <c r="KE3" s="33"/>
      <c r="KF3" s="33"/>
      <c r="KG3" s="33"/>
      <c r="KH3" s="33"/>
      <c r="KI3" s="33"/>
      <c r="KJ3" s="33"/>
      <c r="KK3" s="33"/>
      <c r="KL3" s="33"/>
      <c r="KM3" s="33"/>
      <c r="KN3" s="33"/>
      <c r="KO3" s="33"/>
      <c r="KP3" s="33"/>
      <c r="KQ3" s="33"/>
      <c r="KR3" s="33"/>
      <c r="KS3" s="33"/>
      <c r="KT3" s="33"/>
      <c r="KU3" s="33"/>
      <c r="KV3" s="33"/>
      <c r="KW3" s="33"/>
      <c r="KX3" s="33"/>
      <c r="KY3" s="33"/>
      <c r="KZ3" s="33"/>
      <c r="LA3" s="33"/>
      <c r="LB3" s="33"/>
      <c r="LC3" s="33"/>
      <c r="LD3" s="33"/>
      <c r="LE3" s="33"/>
      <c r="LF3" s="33"/>
      <c r="LG3" s="33"/>
      <c r="LH3" s="33"/>
      <c r="LI3" s="33"/>
      <c r="LJ3" s="33"/>
      <c r="LK3" s="33"/>
      <c r="LL3" s="33"/>
      <c r="LM3" s="33"/>
      <c r="LN3" s="33"/>
      <c r="LO3" s="33"/>
      <c r="LP3" s="33"/>
      <c r="LQ3" s="33"/>
      <c r="LR3" s="33"/>
      <c r="LS3" s="33"/>
      <c r="LT3" s="33"/>
      <c r="LU3" s="33"/>
      <c r="LV3" s="33"/>
      <c r="LW3" s="33"/>
      <c r="LX3" s="33"/>
      <c r="LY3" s="33"/>
      <c r="LZ3" s="33"/>
      <c r="MA3" s="33"/>
      <c r="MB3" s="33"/>
      <c r="MC3" s="33"/>
      <c r="MD3" s="33"/>
      <c r="ME3" s="33"/>
      <c r="MF3" s="33"/>
      <c r="MG3" s="33"/>
      <c r="MH3" s="33"/>
      <c r="MI3" s="33"/>
      <c r="MJ3" s="33"/>
      <c r="MK3" s="33"/>
      <c r="ML3" s="33"/>
      <c r="MM3" s="33"/>
      <c r="MN3" s="33"/>
      <c r="MO3" s="33"/>
      <c r="MP3" s="33"/>
      <c r="MQ3" s="33"/>
      <c r="MR3" s="33"/>
      <c r="MS3" s="33"/>
      <c r="MT3" s="33"/>
      <c r="MU3" s="33"/>
      <c r="MV3" s="33"/>
      <c r="MW3" s="33"/>
      <c r="MX3" s="33"/>
      <c r="MY3" s="33"/>
      <c r="MZ3" s="33"/>
      <c r="NA3" s="33"/>
      <c r="NB3" s="33"/>
      <c r="NC3" s="33"/>
      <c r="ND3" s="33"/>
      <c r="NE3" s="33"/>
      <c r="NF3" s="33"/>
      <c r="NG3" s="33"/>
      <c r="NH3" s="33"/>
      <c r="NI3" s="33"/>
      <c r="NJ3" s="33"/>
      <c r="NK3" s="33"/>
      <c r="NL3" s="33"/>
      <c r="NM3" s="33"/>
      <c r="NN3" s="33"/>
      <c r="NO3" s="33"/>
      <c r="NP3" s="33"/>
      <c r="NQ3" s="33"/>
      <c r="NR3" s="33"/>
      <c r="NS3" s="33"/>
      <c r="NT3" s="33"/>
      <c r="NU3" s="33"/>
      <c r="NV3" s="33"/>
      <c r="NW3" s="33"/>
      <c r="NX3" s="33"/>
      <c r="NY3" s="33"/>
      <c r="NZ3" s="33"/>
      <c r="OA3" s="33"/>
      <c r="OB3" s="33"/>
      <c r="OC3" s="33"/>
      <c r="OD3" s="33"/>
      <c r="OE3" s="33"/>
      <c r="OF3" s="33"/>
      <c r="OG3" s="33"/>
      <c r="OH3" s="33"/>
      <c r="OI3" s="33"/>
      <c r="OJ3" s="33"/>
      <c r="OK3" s="33"/>
      <c r="OL3" s="33"/>
      <c r="OM3" s="33"/>
      <c r="ON3" s="33"/>
      <c r="OO3" s="33"/>
      <c r="OP3" s="33"/>
      <c r="OQ3" s="33"/>
      <c r="OR3" s="33"/>
      <c r="OS3" s="33"/>
      <c r="OT3" s="33"/>
      <c r="OU3" s="33"/>
      <c r="OV3" s="33"/>
      <c r="OW3" s="33"/>
      <c r="OX3" s="33"/>
      <c r="OY3" s="33"/>
      <c r="OZ3" s="33"/>
      <c r="PA3" s="33"/>
      <c r="PB3" s="33"/>
      <c r="PC3" s="33"/>
      <c r="PD3" s="33"/>
      <c r="PE3" s="33"/>
      <c r="PF3" s="33"/>
      <c r="PG3" s="33"/>
      <c r="PH3" s="33"/>
      <c r="PI3" s="33"/>
      <c r="PJ3" s="33"/>
      <c r="PK3" s="33"/>
      <c r="PL3" s="33"/>
      <c r="PM3" s="33"/>
      <c r="PN3" s="33"/>
      <c r="PO3" s="33"/>
      <c r="PP3" s="33"/>
      <c r="PQ3" s="33"/>
      <c r="PR3" s="33"/>
      <c r="PS3" s="33"/>
      <c r="PT3" s="33"/>
      <c r="PU3" s="33"/>
      <c r="PV3" s="33"/>
      <c r="PW3" s="33"/>
      <c r="PX3" s="33"/>
      <c r="PY3" s="33"/>
      <c r="PZ3" s="33"/>
      <c r="QA3" s="33"/>
      <c r="QB3" s="33"/>
      <c r="QC3" s="33"/>
      <c r="QD3" s="33"/>
      <c r="QE3" s="33"/>
      <c r="QF3" s="33"/>
      <c r="QG3" s="33"/>
      <c r="QH3" s="33"/>
      <c r="QI3" s="33"/>
      <c r="QJ3" s="33"/>
      <c r="QK3" s="33"/>
      <c r="QL3" s="33"/>
      <c r="QM3" s="33"/>
      <c r="QN3" s="33"/>
      <c r="QO3" s="33"/>
      <c r="QP3" s="33"/>
      <c r="QQ3" s="33"/>
      <c r="QR3" s="33"/>
      <c r="QS3" s="33"/>
      <c r="QT3" s="33"/>
      <c r="QU3" s="33"/>
      <c r="QV3" s="33"/>
      <c r="QW3" s="33"/>
      <c r="QX3" s="33"/>
      <c r="QY3" s="33"/>
      <c r="QZ3" s="33"/>
      <c r="RA3" s="33"/>
      <c r="RB3" s="33"/>
      <c r="RC3" s="33"/>
      <c r="RD3" s="33"/>
      <c r="RE3" s="33"/>
      <c r="RF3" s="33"/>
      <c r="RG3" s="33"/>
      <c r="RH3" s="33"/>
      <c r="RI3" s="33"/>
      <c r="RJ3" s="33"/>
      <c r="RK3" s="33"/>
      <c r="RL3" s="33"/>
      <c r="RM3" s="33"/>
      <c r="RN3" s="33"/>
      <c r="RO3" s="33"/>
      <c r="RP3" s="33"/>
      <c r="RQ3" s="33"/>
      <c r="RR3" s="33"/>
      <c r="RS3" s="33"/>
      <c r="RT3" s="33"/>
      <c r="RU3" s="33"/>
      <c r="RV3" s="33"/>
      <c r="RW3" s="33"/>
      <c r="RX3" s="33"/>
      <c r="RY3" s="33"/>
      <c r="RZ3" s="33"/>
      <c r="SA3" s="33"/>
      <c r="SB3" s="33"/>
      <c r="SC3" s="33"/>
      <c r="SD3" s="33"/>
      <c r="SE3" s="33"/>
      <c r="SF3" s="33"/>
      <c r="SG3" s="33"/>
      <c r="SH3" s="33"/>
      <c r="SI3" s="33"/>
      <c r="SJ3" s="33"/>
      <c r="SK3" s="33"/>
      <c r="SL3" s="33"/>
      <c r="SM3" s="33"/>
      <c r="SN3" s="33"/>
      <c r="SO3" s="33"/>
      <c r="SP3" s="33"/>
      <c r="SQ3" s="33"/>
      <c r="SR3" s="33"/>
      <c r="SS3" s="33"/>
      <c r="ST3" s="33"/>
      <c r="SU3" s="33"/>
      <c r="SV3" s="33"/>
      <c r="SW3" s="33"/>
      <c r="SX3" s="33"/>
      <c r="SY3" s="33"/>
      <c r="SZ3" s="33"/>
      <c r="TA3" s="33"/>
      <c r="TB3" s="33"/>
      <c r="TC3" s="33"/>
      <c r="TD3" s="33"/>
      <c r="TE3" s="33"/>
      <c r="TF3" s="33"/>
      <c r="TG3" s="33"/>
      <c r="TH3" s="33"/>
      <c r="TI3" s="33"/>
      <c r="TJ3" s="33"/>
      <c r="TK3" s="33"/>
      <c r="TL3" s="33"/>
      <c r="TM3" s="33"/>
      <c r="TN3" s="33"/>
      <c r="TO3" s="33"/>
      <c r="TP3" s="33"/>
      <c r="TQ3" s="33"/>
      <c r="TR3" s="33"/>
      <c r="TS3" s="33"/>
      <c r="TT3" s="33"/>
      <c r="TU3" s="33"/>
      <c r="TV3" s="33"/>
      <c r="TW3" s="33"/>
      <c r="TX3" s="33"/>
      <c r="TY3" s="33"/>
      <c r="TZ3" s="33"/>
      <c r="UA3" s="33"/>
      <c r="UB3" s="33"/>
      <c r="UC3" s="33"/>
      <c r="UD3" s="33"/>
      <c r="UE3" s="33"/>
      <c r="UF3" s="33"/>
      <c r="UG3" s="33"/>
      <c r="UH3" s="33"/>
      <c r="UI3" s="33"/>
      <c r="UJ3" s="33"/>
      <c r="UK3" s="33"/>
      <c r="UL3" s="33"/>
      <c r="UM3" s="33"/>
      <c r="UN3" s="33"/>
      <c r="UO3" s="33"/>
      <c r="UP3" s="33"/>
      <c r="UQ3" s="33"/>
      <c r="UR3" s="33"/>
      <c r="US3" s="33"/>
      <c r="UT3" s="33"/>
      <c r="UU3" s="33"/>
      <c r="UV3" s="33"/>
      <c r="UW3" s="33"/>
      <c r="UX3" s="33"/>
      <c r="UY3" s="33"/>
      <c r="UZ3" s="33"/>
      <c r="VA3" s="33"/>
      <c r="VB3" s="33"/>
      <c r="VC3" s="33"/>
      <c r="VD3" s="33"/>
      <c r="VE3" s="33"/>
      <c r="VF3" s="33"/>
      <c r="VG3" s="33"/>
      <c r="VH3" s="33"/>
      <c r="VI3" s="33"/>
      <c r="VJ3" s="33"/>
      <c r="VK3" s="33"/>
      <c r="VL3" s="33"/>
      <c r="VM3" s="33"/>
      <c r="VN3" s="33"/>
      <c r="VO3" s="33"/>
      <c r="VP3" s="33"/>
      <c r="VQ3" s="33"/>
      <c r="VR3" s="33"/>
      <c r="VS3" s="33"/>
      <c r="VT3" s="33"/>
      <c r="VU3" s="33"/>
      <c r="VV3" s="33"/>
      <c r="VW3" s="33"/>
      <c r="VX3" s="33"/>
      <c r="VY3" s="33"/>
      <c r="VZ3" s="33"/>
      <c r="WA3" s="33"/>
      <c r="WB3" s="33"/>
      <c r="WC3" s="33"/>
      <c r="WD3" s="33"/>
      <c r="WE3" s="33"/>
      <c r="WF3" s="33"/>
      <c r="WG3" s="33"/>
      <c r="WH3" s="33"/>
      <c r="WI3" s="33"/>
      <c r="WJ3" s="33"/>
      <c r="WK3" s="33"/>
      <c r="WL3" s="33"/>
      <c r="WM3" s="33"/>
      <c r="WN3" s="33"/>
      <c r="WO3" s="33"/>
      <c r="WP3" s="33"/>
      <c r="WQ3" s="33"/>
      <c r="WR3" s="33"/>
      <c r="WS3" s="33"/>
      <c r="WT3" s="33"/>
      <c r="WU3" s="33"/>
      <c r="WV3" s="33"/>
      <c r="WW3" s="33"/>
      <c r="WX3" s="33"/>
      <c r="WY3" s="33"/>
      <c r="WZ3" s="33"/>
      <c r="XA3" s="33"/>
      <c r="XB3" s="33"/>
      <c r="XC3" s="33"/>
      <c r="XD3" s="33"/>
      <c r="XE3" s="33"/>
      <c r="XF3" s="33"/>
      <c r="XG3" s="33"/>
      <c r="XH3" s="33"/>
      <c r="XI3" s="33"/>
      <c r="XJ3" s="33"/>
      <c r="XK3" s="33"/>
      <c r="XL3" s="33"/>
      <c r="XM3" s="33"/>
      <c r="XN3" s="33"/>
      <c r="XO3" s="33"/>
      <c r="XP3" s="33"/>
      <c r="XQ3" s="33"/>
      <c r="XR3" s="33"/>
      <c r="XS3" s="33"/>
      <c r="XT3" s="33"/>
      <c r="XU3" s="33"/>
      <c r="XV3" s="33"/>
      <c r="XW3" s="33"/>
      <c r="XX3" s="33"/>
      <c r="XY3" s="33"/>
      <c r="XZ3" s="33"/>
      <c r="YA3" s="33"/>
      <c r="YB3" s="33"/>
      <c r="YC3" s="33"/>
      <c r="YD3" s="33"/>
      <c r="YE3" s="33"/>
      <c r="YF3" s="33"/>
      <c r="YG3" s="33"/>
      <c r="YH3" s="33"/>
      <c r="YI3" s="33"/>
      <c r="YJ3" s="33"/>
      <c r="YK3" s="33"/>
      <c r="YL3" s="33"/>
      <c r="YM3" s="33"/>
      <c r="YN3" s="33"/>
      <c r="YO3" s="33"/>
      <c r="YP3" s="33"/>
      <c r="YQ3" s="33"/>
      <c r="YR3" s="33"/>
      <c r="YS3" s="33"/>
      <c r="YT3" s="33"/>
      <c r="YU3" s="33"/>
      <c r="YV3" s="33"/>
      <c r="YW3" s="33"/>
      <c r="YX3" s="33"/>
      <c r="YY3" s="33"/>
      <c r="YZ3" s="33"/>
      <c r="ZA3" s="33"/>
      <c r="ZB3" s="33"/>
      <c r="ZC3" s="33"/>
      <c r="ZD3" s="33"/>
      <c r="ZE3" s="33"/>
      <c r="ZF3" s="33"/>
      <c r="ZG3" s="33"/>
      <c r="ZH3" s="33"/>
      <c r="ZI3" s="33"/>
      <c r="ZJ3" s="33"/>
      <c r="ZK3" s="33"/>
      <c r="ZL3" s="33"/>
      <c r="ZM3" s="33"/>
      <c r="ZN3" s="33"/>
      <c r="ZO3" s="33"/>
      <c r="ZP3" s="33"/>
      <c r="ZQ3" s="33"/>
      <c r="ZR3" s="33"/>
      <c r="ZS3" s="33"/>
      <c r="ZT3" s="33"/>
      <c r="ZU3" s="33"/>
      <c r="ZV3" s="33"/>
      <c r="ZW3" s="33"/>
      <c r="ZX3" s="33"/>
      <c r="ZY3" s="33"/>
      <c r="ZZ3" s="33"/>
      <c r="AAA3" s="33"/>
      <c r="AAB3" s="33"/>
      <c r="AAC3" s="33"/>
      <c r="AAD3" s="33"/>
      <c r="AAE3" s="33"/>
      <c r="AAF3" s="33"/>
      <c r="AAG3" s="33"/>
      <c r="AAH3" s="33"/>
      <c r="AAI3" s="33"/>
      <c r="AAJ3" s="33"/>
      <c r="AAK3" s="33"/>
      <c r="AAL3" s="33"/>
      <c r="AAM3" s="33"/>
      <c r="AAN3" s="33"/>
      <c r="AAO3" s="33"/>
      <c r="AAP3" s="33"/>
      <c r="AAQ3" s="33"/>
      <c r="AAR3" s="33"/>
      <c r="AAS3" s="33"/>
      <c r="AAT3" s="33"/>
      <c r="AAU3" s="33"/>
      <c r="AAV3" s="33"/>
      <c r="AAW3" s="33"/>
      <c r="AAX3" s="33"/>
      <c r="AAY3" s="33"/>
      <c r="AAZ3" s="33"/>
      <c r="ABA3" s="33"/>
      <c r="ABB3" s="33"/>
      <c r="ABC3" s="33"/>
      <c r="ABD3" s="33"/>
      <c r="ABE3" s="33"/>
      <c r="ABF3" s="33"/>
      <c r="ABG3" s="33"/>
      <c r="ABH3" s="33"/>
      <c r="ABI3" s="33"/>
      <c r="ABJ3" s="33"/>
      <c r="ABK3" s="33"/>
      <c r="ABL3" s="33"/>
      <c r="ABM3" s="33"/>
      <c r="ABN3" s="33"/>
      <c r="ABO3" s="33"/>
      <c r="ABP3" s="33"/>
      <c r="ABQ3" s="33"/>
      <c r="ABR3" s="33"/>
      <c r="ABS3" s="33"/>
      <c r="ABT3" s="33"/>
      <c r="ABU3" s="33"/>
      <c r="ABV3" s="33"/>
      <c r="ABW3" s="33"/>
      <c r="ABX3" s="33"/>
      <c r="ABY3" s="33"/>
      <c r="ABZ3" s="33"/>
      <c r="ACA3" s="33"/>
      <c r="ACB3" s="33"/>
      <c r="ACC3" s="33"/>
      <c r="ACD3" s="33"/>
      <c r="ACE3" s="33"/>
      <c r="ACF3" s="33"/>
      <c r="ACG3" s="33"/>
      <c r="ACH3" s="33"/>
      <c r="ACI3" s="33"/>
      <c r="ACJ3" s="33"/>
      <c r="ACK3" s="33"/>
      <c r="ACL3" s="33"/>
      <c r="ACM3" s="33"/>
      <c r="ACN3" s="33"/>
      <c r="ACO3" s="33"/>
      <c r="ACP3" s="33"/>
      <c r="ACQ3" s="33"/>
      <c r="ACR3" s="33"/>
      <c r="ACS3" s="33"/>
      <c r="ACT3" s="33"/>
      <c r="ACU3" s="33"/>
      <c r="ACV3" s="33"/>
      <c r="ACW3" s="33"/>
      <c r="ACX3" s="33"/>
      <c r="ACY3" s="33"/>
      <c r="ACZ3" s="33"/>
      <c r="ADA3" s="33"/>
      <c r="ADB3" s="33"/>
      <c r="ADC3" s="33"/>
      <c r="ADD3" s="33"/>
      <c r="ADE3" s="33"/>
      <c r="ADF3" s="33"/>
      <c r="ADG3" s="33"/>
      <c r="ADH3" s="33"/>
      <c r="ADI3" s="33"/>
      <c r="ADJ3" s="33"/>
      <c r="ADK3" s="33"/>
      <c r="ADL3" s="33"/>
      <c r="ADM3" s="33"/>
      <c r="ADN3" s="33"/>
      <c r="ADO3" s="33"/>
      <c r="ADP3" s="33"/>
      <c r="ADQ3" s="33"/>
      <c r="ADR3" s="33"/>
      <c r="ADS3" s="33"/>
      <c r="ADT3" s="33"/>
      <c r="ADU3" s="33"/>
      <c r="ADV3" s="33"/>
      <c r="ADW3" s="33"/>
      <c r="ADX3" s="33"/>
      <c r="ADY3" s="33"/>
      <c r="ADZ3" s="33"/>
      <c r="AEA3" s="33"/>
      <c r="AEB3" s="33"/>
      <c r="AEC3" s="33"/>
      <c r="AED3" s="33"/>
      <c r="AEE3" s="33"/>
      <c r="AEF3" s="33"/>
      <c r="AEG3" s="33"/>
      <c r="AEH3" s="33"/>
      <c r="AEI3" s="33"/>
      <c r="AEJ3" s="33"/>
      <c r="AEK3" s="33"/>
      <c r="AEL3" s="33"/>
      <c r="AEM3" s="33"/>
      <c r="AEN3" s="33"/>
      <c r="AEO3" s="33"/>
      <c r="AEP3" s="33"/>
      <c r="AEQ3" s="33"/>
      <c r="AER3" s="33"/>
      <c r="AES3" s="33"/>
      <c r="AET3" s="33"/>
      <c r="AEU3" s="33"/>
      <c r="AEV3" s="33"/>
      <c r="AEW3" s="33"/>
      <c r="AEX3" s="33"/>
      <c r="AEY3" s="33"/>
      <c r="AEZ3" s="33"/>
      <c r="AFA3" s="33"/>
      <c r="AFB3" s="33"/>
      <c r="AFC3" s="33"/>
      <c r="AFD3" s="33"/>
      <c r="AFE3" s="33"/>
      <c r="AFF3" s="33"/>
      <c r="AFG3" s="33"/>
      <c r="AFH3" s="33"/>
      <c r="AFI3" s="33"/>
      <c r="AFJ3" s="33"/>
      <c r="AFK3" s="33"/>
      <c r="AFL3" s="33"/>
      <c r="AFM3" s="33"/>
      <c r="AFN3" s="33"/>
      <c r="AFO3" s="33"/>
      <c r="AFP3" s="33"/>
      <c r="AFQ3" s="33"/>
      <c r="AFR3" s="33"/>
      <c r="AFS3" s="33"/>
      <c r="AFT3" s="33"/>
      <c r="AFU3" s="33"/>
      <c r="AFV3" s="33"/>
      <c r="AFW3" s="33"/>
      <c r="AFX3" s="33"/>
      <c r="AFY3" s="33"/>
      <c r="AFZ3" s="33"/>
      <c r="AGA3" s="33"/>
      <c r="AGB3" s="33"/>
      <c r="AGC3" s="33"/>
      <c r="AGD3" s="33"/>
      <c r="AGE3" s="33"/>
      <c r="AGF3" s="33"/>
      <c r="AGG3" s="33"/>
      <c r="AGH3" s="33"/>
      <c r="AGI3" s="33"/>
      <c r="AGJ3" s="33"/>
      <c r="AGK3" s="33"/>
      <c r="AGL3" s="33"/>
      <c r="AGM3" s="33"/>
      <c r="AGN3" s="33"/>
      <c r="AGO3" s="33"/>
      <c r="AGP3" s="33"/>
      <c r="AGQ3" s="33"/>
      <c r="AGR3" s="33"/>
      <c r="AGS3" s="33"/>
      <c r="AGT3" s="33"/>
      <c r="AGU3" s="33"/>
      <c r="AGV3" s="33"/>
      <c r="AGW3" s="33"/>
      <c r="AGX3" s="33"/>
      <c r="AGY3" s="33"/>
      <c r="AGZ3" s="33"/>
      <c r="AHA3" s="33"/>
      <c r="AHB3" s="33"/>
      <c r="AHC3" s="33"/>
      <c r="AHD3" s="33"/>
      <c r="AHE3" s="33"/>
      <c r="AHF3" s="33"/>
      <c r="AHG3" s="33"/>
      <c r="AHH3" s="33"/>
      <c r="AHI3" s="33"/>
      <c r="AHJ3" s="33"/>
      <c r="AHK3" s="33"/>
      <c r="AHL3" s="33"/>
      <c r="AHM3" s="33"/>
      <c r="AHN3" s="33"/>
      <c r="AHO3" s="33"/>
      <c r="AHP3" s="33"/>
      <c r="AHQ3" s="33"/>
      <c r="AHR3" s="33"/>
      <c r="AHS3" s="33"/>
      <c r="AHT3" s="33"/>
      <c r="AHU3" s="33"/>
      <c r="AHV3" s="33"/>
      <c r="AHW3" s="33"/>
      <c r="AHX3" s="33"/>
      <c r="AHY3" s="33"/>
      <c r="AHZ3" s="33"/>
      <c r="AIA3" s="33"/>
      <c r="AIB3" s="33"/>
      <c r="AIC3" s="33"/>
      <c r="AID3" s="33"/>
      <c r="AIE3" s="33"/>
      <c r="AIF3" s="33"/>
      <c r="AIG3" s="33"/>
      <c r="AIH3" s="33"/>
      <c r="AII3" s="33"/>
      <c r="AIJ3" s="33"/>
      <c r="AIK3" s="33"/>
      <c r="AIL3" s="33"/>
      <c r="AIM3" s="33"/>
      <c r="AIN3" s="33"/>
      <c r="AIO3" s="33"/>
      <c r="AIP3" s="33"/>
      <c r="AIQ3" s="33"/>
      <c r="AIR3" s="33"/>
      <c r="AIS3" s="33"/>
      <c r="AIT3" s="33"/>
      <c r="AIU3" s="33"/>
      <c r="AIV3" s="33"/>
      <c r="AIW3" s="33"/>
      <c r="AIX3" s="33"/>
      <c r="AIY3" s="33"/>
      <c r="AIZ3" s="33"/>
      <c r="AJA3" s="33"/>
      <c r="AJB3" s="33"/>
      <c r="AJC3" s="33"/>
      <c r="AJD3" s="33"/>
      <c r="AJE3" s="33"/>
      <c r="AJF3" s="33"/>
      <c r="AJG3" s="33"/>
      <c r="AJH3" s="33"/>
      <c r="AJI3" s="33"/>
      <c r="AJJ3" s="33"/>
      <c r="AJK3" s="33"/>
      <c r="AJL3" s="33"/>
      <c r="AJM3" s="33"/>
      <c r="AJN3" s="33"/>
      <c r="AJO3" s="33"/>
      <c r="AJP3" s="33"/>
      <c r="AJQ3" s="33"/>
      <c r="AJR3" s="33"/>
      <c r="AJS3" s="33"/>
      <c r="AJT3" s="33"/>
      <c r="AJU3" s="33"/>
      <c r="AJV3" s="33"/>
      <c r="AJW3" s="33"/>
      <c r="AJX3" s="33"/>
      <c r="AJY3" s="33"/>
      <c r="AJZ3" s="33"/>
      <c r="AKA3" s="33"/>
      <c r="AKB3" s="33"/>
      <c r="AKC3" s="33"/>
      <c r="AKD3" s="33"/>
      <c r="AKE3" s="33"/>
      <c r="AKF3" s="33"/>
      <c r="AKG3" s="33"/>
      <c r="AKH3" s="33"/>
      <c r="AKI3" s="33"/>
      <c r="AKJ3" s="33"/>
      <c r="AKK3" s="33"/>
      <c r="AKL3" s="33"/>
      <c r="AKM3" s="33"/>
      <c r="AKN3" s="33"/>
      <c r="AKO3" s="33"/>
      <c r="AKP3" s="33"/>
      <c r="AKQ3" s="33"/>
      <c r="AKR3" s="33"/>
      <c r="AKS3" s="33"/>
      <c r="AKT3" s="33"/>
      <c r="AKU3" s="33"/>
      <c r="AKV3" s="33"/>
      <c r="AKW3" s="33"/>
      <c r="AKX3" s="33"/>
      <c r="AKY3" s="33"/>
      <c r="AKZ3" s="33"/>
      <c r="ALA3" s="33"/>
      <c r="ALB3" s="33"/>
      <c r="ALC3" s="33"/>
      <c r="ALD3" s="33"/>
      <c r="ALE3" s="33"/>
      <c r="ALF3" s="33"/>
      <c r="ALG3" s="33"/>
      <c r="ALH3" s="33"/>
      <c r="ALI3" s="33"/>
      <c r="ALJ3" s="33"/>
      <c r="ALK3" s="33"/>
      <c r="ALL3" s="33"/>
      <c r="ALM3" s="33"/>
      <c r="ALN3" s="33"/>
      <c r="ALO3" s="33"/>
      <c r="ALP3" s="33"/>
      <c r="ALQ3" s="33"/>
      <c r="ALR3" s="33"/>
      <c r="ALS3" s="33"/>
      <c r="ALT3" s="33"/>
      <c r="ALU3" s="33"/>
      <c r="ALV3" s="33"/>
      <c r="ALW3" s="33"/>
      <c r="ALX3" s="33"/>
      <c r="ALY3" s="33"/>
      <c r="ALZ3" s="33"/>
      <c r="AMA3" s="33"/>
      <c r="AMB3" s="33"/>
      <c r="AMC3" s="33"/>
      <c r="AMD3" s="33"/>
      <c r="AME3" s="33"/>
      <c r="AMF3" s="33"/>
      <c r="AMG3" s="33"/>
      <c r="AMH3" s="33"/>
      <c r="AMI3" s="33"/>
      <c r="AMJ3" s="33"/>
      <c r="AMK3" s="33"/>
      <c r="AML3" s="33"/>
      <c r="AMM3" s="33"/>
      <c r="AMN3" s="33"/>
      <c r="AMO3" s="33"/>
    </row>
    <row r="4" spans="2:1029" ht="16.95" customHeight="1" x14ac:dyDescent="0.3">
      <c r="B4" s="111" t="s">
        <v>0</v>
      </c>
      <c r="C4" s="111"/>
      <c r="D4" s="111"/>
      <c r="E4" s="111"/>
      <c r="F4" s="111"/>
      <c r="G4" s="111"/>
      <c r="H4" s="111"/>
      <c r="I4" s="111"/>
      <c r="J4" s="111"/>
      <c r="L4" s="111" t="s">
        <v>0</v>
      </c>
      <c r="M4" s="111"/>
      <c r="N4" s="111"/>
      <c r="O4" s="111"/>
      <c r="P4" s="111"/>
      <c r="Q4" s="111"/>
      <c r="R4" s="111"/>
      <c r="S4" s="111"/>
      <c r="T4" s="111"/>
    </row>
    <row r="5" spans="2:1029" s="9" customFormat="1" ht="40.200000000000003" customHeight="1" x14ac:dyDescent="0.25">
      <c r="B5" s="116" t="s">
        <v>98</v>
      </c>
      <c r="C5" s="117"/>
      <c r="D5" s="117"/>
      <c r="E5" s="117"/>
      <c r="F5" s="117"/>
      <c r="G5" s="117"/>
      <c r="H5" s="117"/>
      <c r="I5" s="117"/>
      <c r="J5" s="118"/>
      <c r="L5" s="116" t="s">
        <v>99</v>
      </c>
      <c r="M5" s="117"/>
      <c r="N5" s="117"/>
      <c r="O5" s="117"/>
      <c r="P5" s="117"/>
      <c r="Q5" s="117"/>
      <c r="R5" s="117"/>
      <c r="S5" s="117"/>
      <c r="T5" s="118"/>
    </row>
    <row r="7" spans="2:1029" ht="16.95" customHeight="1" x14ac:dyDescent="0.3">
      <c r="B7" s="111" t="s">
        <v>1</v>
      </c>
      <c r="C7" s="111"/>
      <c r="D7" s="111"/>
      <c r="E7" s="111"/>
      <c r="F7" s="111"/>
      <c r="G7" s="111"/>
      <c r="H7" s="111"/>
      <c r="I7" s="111"/>
      <c r="J7" s="111"/>
      <c r="L7" s="111" t="s">
        <v>1</v>
      </c>
      <c r="M7" s="111"/>
      <c r="N7" s="111"/>
      <c r="O7" s="111"/>
      <c r="P7" s="111"/>
      <c r="Q7" s="111"/>
      <c r="R7" s="111"/>
      <c r="S7" s="111"/>
      <c r="T7" s="111"/>
    </row>
    <row r="8" spans="2:1029" s="10" customFormat="1" ht="41.4" customHeight="1" x14ac:dyDescent="0.3">
      <c r="B8" s="105" t="s">
        <v>2</v>
      </c>
      <c r="C8" s="106"/>
      <c r="D8" s="107"/>
      <c r="E8" s="76" t="s">
        <v>3</v>
      </c>
      <c r="F8" s="77" t="s">
        <v>4</v>
      </c>
      <c r="G8" s="78" t="s">
        <v>21</v>
      </c>
      <c r="H8" s="77" t="s">
        <v>12</v>
      </c>
      <c r="I8" s="79" t="s">
        <v>5</v>
      </c>
      <c r="J8" s="80" t="s">
        <v>9</v>
      </c>
      <c r="L8" s="105" t="s">
        <v>2</v>
      </c>
      <c r="M8" s="106"/>
      <c r="N8" s="107"/>
      <c r="O8" s="76" t="s">
        <v>3</v>
      </c>
      <c r="P8" s="77" t="s">
        <v>4</v>
      </c>
      <c r="Q8" s="78" t="s">
        <v>21</v>
      </c>
      <c r="R8" s="77" t="s">
        <v>12</v>
      </c>
      <c r="S8" s="77" t="s">
        <v>5</v>
      </c>
      <c r="T8" s="80" t="s">
        <v>9</v>
      </c>
    </row>
    <row r="9" spans="2:1029" s="10" customFormat="1" ht="19.95" customHeight="1" x14ac:dyDescent="0.3">
      <c r="B9" s="93" t="s">
        <v>32</v>
      </c>
      <c r="C9" s="94"/>
      <c r="D9" s="95"/>
      <c r="E9" s="63">
        <v>52</v>
      </c>
      <c r="F9" s="29">
        <v>15.28</v>
      </c>
      <c r="G9" s="52"/>
      <c r="H9" s="8"/>
      <c r="I9" s="71"/>
      <c r="J9" s="73"/>
      <c r="L9" s="93" t="s">
        <v>42</v>
      </c>
      <c r="M9" s="94"/>
      <c r="N9" s="95"/>
      <c r="O9" s="7">
        <f>E9-10</f>
        <v>42</v>
      </c>
      <c r="P9" s="29">
        <v>13.47</v>
      </c>
      <c r="Q9" s="49"/>
      <c r="R9" s="8"/>
      <c r="S9" s="8"/>
      <c r="T9" s="73"/>
    </row>
    <row r="10" spans="2:1029" s="10" customFormat="1" ht="19.95" customHeight="1" x14ac:dyDescent="0.3">
      <c r="B10" s="93" t="s">
        <v>33</v>
      </c>
      <c r="C10" s="94"/>
      <c r="D10" s="95"/>
      <c r="E10" s="63">
        <v>62</v>
      </c>
      <c r="F10" s="29">
        <v>9.81</v>
      </c>
      <c r="G10" s="52">
        <v>0.08</v>
      </c>
      <c r="H10" s="8"/>
      <c r="I10" s="71"/>
      <c r="J10" s="73"/>
      <c r="L10" s="93" t="s">
        <v>43</v>
      </c>
      <c r="M10" s="94"/>
      <c r="N10" s="95"/>
      <c r="O10" s="7">
        <f>E10+25</f>
        <v>87</v>
      </c>
      <c r="P10" s="29">
        <v>18.23</v>
      </c>
      <c r="Q10" s="49"/>
      <c r="R10" s="8"/>
      <c r="S10" s="8"/>
      <c r="T10" s="73"/>
    </row>
    <row r="11" spans="2:1029" s="10" customFormat="1" ht="19.95" customHeight="1" x14ac:dyDescent="0.3">
      <c r="B11" s="93" t="s">
        <v>34</v>
      </c>
      <c r="C11" s="94"/>
      <c r="D11" s="95"/>
      <c r="E11" s="63">
        <v>150</v>
      </c>
      <c r="F11" s="29">
        <v>20.52</v>
      </c>
      <c r="G11" s="52"/>
      <c r="H11" s="8"/>
      <c r="I11" s="71"/>
      <c r="J11" s="73"/>
      <c r="L11" s="93" t="s">
        <v>44</v>
      </c>
      <c r="M11" s="94"/>
      <c r="N11" s="95"/>
      <c r="O11" s="7">
        <f>E11-33</f>
        <v>117</v>
      </c>
      <c r="P11" s="29">
        <v>12.1</v>
      </c>
      <c r="Q11" s="49">
        <v>0.2</v>
      </c>
      <c r="R11" s="8"/>
      <c r="S11" s="8"/>
      <c r="T11" s="73"/>
    </row>
    <row r="12" spans="2:1029" s="10" customFormat="1" ht="19.95" customHeight="1" x14ac:dyDescent="0.3">
      <c r="B12" s="93" t="s">
        <v>35</v>
      </c>
      <c r="C12" s="94"/>
      <c r="D12" s="95"/>
      <c r="E12" s="63">
        <v>120</v>
      </c>
      <c r="F12" s="29">
        <v>14.38</v>
      </c>
      <c r="G12" s="52">
        <v>7.0000000000000007E-2</v>
      </c>
      <c r="H12" s="8"/>
      <c r="I12" s="71"/>
      <c r="J12" s="73"/>
      <c r="L12" s="93" t="s">
        <v>45</v>
      </c>
      <c r="M12" s="94"/>
      <c r="N12" s="95"/>
      <c r="O12" s="7">
        <f t="shared" ref="O12" si="0">E12-10</f>
        <v>110</v>
      </c>
      <c r="P12" s="29">
        <v>13.66</v>
      </c>
      <c r="Q12" s="49">
        <v>0.22</v>
      </c>
      <c r="R12" s="8"/>
      <c r="S12" s="8"/>
      <c r="T12" s="73"/>
    </row>
    <row r="13" spans="2:1029" s="10" customFormat="1" ht="19.95" customHeight="1" x14ac:dyDescent="0.3">
      <c r="B13" s="93" t="s">
        <v>36</v>
      </c>
      <c r="C13" s="94"/>
      <c r="D13" s="95"/>
      <c r="E13" s="63">
        <v>33</v>
      </c>
      <c r="F13" s="29">
        <v>13.64</v>
      </c>
      <c r="G13" s="52"/>
      <c r="H13" s="8"/>
      <c r="I13" s="71"/>
      <c r="J13" s="73"/>
      <c r="L13" s="93" t="s">
        <v>46</v>
      </c>
      <c r="M13" s="94"/>
      <c r="N13" s="95"/>
      <c r="O13" s="7">
        <f t="shared" ref="O13" si="1">E13+25</f>
        <v>58</v>
      </c>
      <c r="P13" s="29">
        <v>35.299999999999997</v>
      </c>
      <c r="Q13" s="49"/>
      <c r="R13" s="8"/>
      <c r="S13" s="8"/>
      <c r="T13" s="73"/>
    </row>
    <row r="14" spans="2:1029" s="10" customFormat="1" ht="19.95" customHeight="1" x14ac:dyDescent="0.3">
      <c r="B14" s="93" t="s">
        <v>37</v>
      </c>
      <c r="C14" s="94"/>
      <c r="D14" s="95"/>
      <c r="E14" s="63">
        <v>48</v>
      </c>
      <c r="F14" s="29">
        <v>26.8</v>
      </c>
      <c r="G14" s="52">
        <v>0.16</v>
      </c>
      <c r="H14" s="8"/>
      <c r="I14" s="71"/>
      <c r="J14" s="73"/>
      <c r="L14" s="93" t="s">
        <v>47</v>
      </c>
      <c r="M14" s="94"/>
      <c r="N14" s="95"/>
      <c r="O14" s="7">
        <f t="shared" ref="O14" si="2">E14-33</f>
        <v>15</v>
      </c>
      <c r="P14" s="29">
        <v>16.02</v>
      </c>
      <c r="Q14" s="49"/>
      <c r="R14" s="8"/>
      <c r="S14" s="8"/>
      <c r="T14" s="73"/>
    </row>
    <row r="15" spans="2:1029" s="10" customFormat="1" ht="19.95" customHeight="1" x14ac:dyDescent="0.3">
      <c r="B15" s="93" t="s">
        <v>38</v>
      </c>
      <c r="C15" s="94"/>
      <c r="D15" s="95"/>
      <c r="E15" s="63">
        <v>110</v>
      </c>
      <c r="F15" s="29">
        <v>18.43</v>
      </c>
      <c r="G15" s="52"/>
      <c r="H15" s="8"/>
      <c r="I15" s="71"/>
      <c r="J15" s="73"/>
      <c r="L15" s="93" t="s">
        <v>48</v>
      </c>
      <c r="M15" s="94"/>
      <c r="N15" s="95"/>
      <c r="O15" s="7">
        <f t="shared" ref="O15" si="3">E15-10</f>
        <v>100</v>
      </c>
      <c r="P15" s="29">
        <v>29.4</v>
      </c>
      <c r="Q15" s="49">
        <v>0.15</v>
      </c>
      <c r="R15" s="8"/>
      <c r="S15" s="8"/>
      <c r="T15" s="73"/>
    </row>
    <row r="16" spans="2:1029" s="10" customFormat="1" ht="19.95" customHeight="1" x14ac:dyDescent="0.3">
      <c r="B16" s="93" t="s">
        <v>39</v>
      </c>
      <c r="C16" s="94"/>
      <c r="D16" s="95"/>
      <c r="E16" s="63">
        <v>85</v>
      </c>
      <c r="F16" s="29">
        <v>21.06</v>
      </c>
      <c r="G16" s="52"/>
      <c r="H16" s="8"/>
      <c r="I16" s="71"/>
      <c r="J16" s="73"/>
      <c r="L16" s="93" t="s">
        <v>49</v>
      </c>
      <c r="M16" s="94"/>
      <c r="N16" s="95"/>
      <c r="O16" s="7">
        <f t="shared" ref="O16" si="4">E16+25</f>
        <v>110</v>
      </c>
      <c r="P16" s="29">
        <v>36.25</v>
      </c>
      <c r="Q16" s="49">
        <v>0.13</v>
      </c>
      <c r="R16" s="8"/>
      <c r="S16" s="8"/>
      <c r="T16" s="73"/>
    </row>
    <row r="17" spans="2:20" s="10" customFormat="1" ht="19.95" customHeight="1" x14ac:dyDescent="0.3">
      <c r="B17" s="93" t="s">
        <v>40</v>
      </c>
      <c r="C17" s="94"/>
      <c r="D17" s="95"/>
      <c r="E17" s="63">
        <v>41</v>
      </c>
      <c r="F17" s="29">
        <v>13.64</v>
      </c>
      <c r="G17" s="52">
        <v>0.18</v>
      </c>
      <c r="H17" s="8"/>
      <c r="I17" s="71"/>
      <c r="J17" s="73"/>
      <c r="L17" s="93" t="s">
        <v>67</v>
      </c>
      <c r="M17" s="94"/>
      <c r="N17" s="95"/>
      <c r="O17" s="7">
        <f t="shared" ref="O17" si="5">E17-33</f>
        <v>8</v>
      </c>
      <c r="P17" s="29">
        <v>7.36</v>
      </c>
      <c r="Q17" s="49"/>
      <c r="R17" s="8"/>
      <c r="S17" s="8"/>
      <c r="T17" s="73"/>
    </row>
    <row r="18" spans="2:20" s="10" customFormat="1" ht="19.95" customHeight="1" x14ac:dyDescent="0.3">
      <c r="B18" s="93" t="s">
        <v>41</v>
      </c>
      <c r="C18" s="94"/>
      <c r="D18" s="95"/>
      <c r="E18" s="63">
        <v>20</v>
      </c>
      <c r="F18" s="29">
        <v>22.48</v>
      </c>
      <c r="G18" s="52"/>
      <c r="H18" s="8"/>
      <c r="I18" s="71"/>
      <c r="J18" s="73"/>
      <c r="L18" s="93" t="s">
        <v>68</v>
      </c>
      <c r="M18" s="94"/>
      <c r="N18" s="95"/>
      <c r="O18" s="7">
        <f t="shared" ref="O18" si="6">E18-10</f>
        <v>10</v>
      </c>
      <c r="P18" s="29">
        <v>6.68</v>
      </c>
      <c r="Q18" s="49"/>
      <c r="R18" s="8"/>
      <c r="S18" s="8"/>
      <c r="T18" s="73"/>
    </row>
    <row r="19" spans="2:20" s="10" customFormat="1" ht="19.95" customHeight="1" x14ac:dyDescent="0.3">
      <c r="B19" s="93" t="s">
        <v>87</v>
      </c>
      <c r="C19" s="94"/>
      <c r="D19" s="95"/>
      <c r="E19" s="63">
        <v>59</v>
      </c>
      <c r="F19" s="29">
        <v>7.21</v>
      </c>
      <c r="G19" s="52"/>
      <c r="H19" s="8"/>
      <c r="I19" s="71"/>
      <c r="J19" s="73"/>
      <c r="L19" s="93" t="s">
        <v>69</v>
      </c>
      <c r="M19" s="94"/>
      <c r="N19" s="95"/>
      <c r="O19" s="7">
        <f t="shared" ref="O19" si="7">E19+25</f>
        <v>84</v>
      </c>
      <c r="P19" s="29">
        <v>2.67</v>
      </c>
      <c r="Q19" s="49">
        <v>0.05</v>
      </c>
      <c r="R19" s="8"/>
      <c r="S19" s="8"/>
      <c r="T19" s="73"/>
    </row>
    <row r="20" spans="2:20" s="10" customFormat="1" ht="19.95" customHeight="1" x14ac:dyDescent="0.3">
      <c r="B20" s="93" t="s">
        <v>22</v>
      </c>
      <c r="C20" s="94"/>
      <c r="D20" s="95"/>
      <c r="E20" s="63">
        <v>50</v>
      </c>
      <c r="F20" s="29">
        <v>5.86</v>
      </c>
      <c r="G20" s="52">
        <v>0.06</v>
      </c>
      <c r="H20" s="8"/>
      <c r="I20" s="71"/>
      <c r="J20" s="73"/>
      <c r="L20" s="93" t="s">
        <v>70</v>
      </c>
      <c r="M20" s="94"/>
      <c r="N20" s="95"/>
      <c r="O20" s="7">
        <f t="shared" ref="O20" si="8">E20-33</f>
        <v>17</v>
      </c>
      <c r="P20" s="29">
        <v>4.97</v>
      </c>
      <c r="Q20" s="49"/>
      <c r="R20" s="8"/>
      <c r="S20" s="8"/>
      <c r="T20" s="73"/>
    </row>
    <row r="21" spans="2:20" s="10" customFormat="1" ht="19.95" customHeight="1" x14ac:dyDescent="0.3">
      <c r="B21" s="93" t="s">
        <v>23</v>
      </c>
      <c r="C21" s="94"/>
      <c r="D21" s="95"/>
      <c r="E21" s="63">
        <v>74</v>
      </c>
      <c r="F21" s="29">
        <v>4.7300000000000004</v>
      </c>
      <c r="G21" s="52">
        <v>0.06</v>
      </c>
      <c r="H21" s="8"/>
      <c r="I21" s="71"/>
      <c r="J21" s="73"/>
      <c r="L21" s="93" t="s">
        <v>71</v>
      </c>
      <c r="M21" s="94"/>
      <c r="N21" s="95"/>
      <c r="O21" s="7">
        <f t="shared" ref="O21" si="9">E21-10</f>
        <v>64</v>
      </c>
      <c r="P21" s="29">
        <v>5.54</v>
      </c>
      <c r="Q21" s="49">
        <v>0.03</v>
      </c>
      <c r="R21" s="8"/>
      <c r="S21" s="8"/>
      <c r="T21" s="73"/>
    </row>
    <row r="22" spans="2:20" s="10" customFormat="1" ht="19.95" customHeight="1" x14ac:dyDescent="0.3">
      <c r="B22" s="93" t="s">
        <v>24</v>
      </c>
      <c r="C22" s="94"/>
      <c r="D22" s="95"/>
      <c r="E22" s="63">
        <v>52</v>
      </c>
      <c r="F22" s="29">
        <v>1.55</v>
      </c>
      <c r="G22" s="52">
        <v>7.0000000000000007E-2</v>
      </c>
      <c r="H22" s="8"/>
      <c r="I22" s="71"/>
      <c r="J22" s="73"/>
      <c r="L22" s="93" t="s">
        <v>72</v>
      </c>
      <c r="M22" s="94"/>
      <c r="N22" s="95"/>
      <c r="O22" s="7">
        <f t="shared" ref="O22" si="10">E22+25</f>
        <v>77</v>
      </c>
      <c r="P22" s="29">
        <v>4.28</v>
      </c>
      <c r="Q22" s="49">
        <v>0.03</v>
      </c>
      <c r="R22" s="8"/>
      <c r="S22" s="8"/>
      <c r="T22" s="73"/>
    </row>
    <row r="23" spans="2:20" s="10" customFormat="1" ht="19.95" customHeight="1" x14ac:dyDescent="0.3">
      <c r="B23" s="93" t="s">
        <v>25</v>
      </c>
      <c r="C23" s="94"/>
      <c r="D23" s="95"/>
      <c r="E23" s="63">
        <v>63</v>
      </c>
      <c r="F23" s="29">
        <v>5.58</v>
      </c>
      <c r="G23" s="52">
        <v>7.0000000000000007E-2</v>
      </c>
      <c r="H23" s="8"/>
      <c r="I23" s="71"/>
      <c r="J23" s="73"/>
      <c r="L23" s="93" t="s">
        <v>73</v>
      </c>
      <c r="M23" s="94"/>
      <c r="N23" s="95"/>
      <c r="O23" s="7">
        <f t="shared" ref="O23" si="11">E23-33</f>
        <v>30</v>
      </c>
      <c r="P23" s="29">
        <v>6.53</v>
      </c>
      <c r="Q23" s="49"/>
      <c r="R23" s="8"/>
      <c r="S23" s="8"/>
      <c r="T23" s="73"/>
    </row>
    <row r="24" spans="2:20" s="10" customFormat="1" ht="19.95" customHeight="1" x14ac:dyDescent="0.3">
      <c r="B24" s="93" t="s">
        <v>63</v>
      </c>
      <c r="C24" s="94"/>
      <c r="D24" s="95"/>
      <c r="E24" s="63">
        <v>12</v>
      </c>
      <c r="F24" s="29">
        <v>3.27</v>
      </c>
      <c r="G24" s="52"/>
      <c r="H24" s="8"/>
      <c r="I24" s="71"/>
      <c r="J24" s="73"/>
      <c r="L24" s="93" t="s">
        <v>74</v>
      </c>
      <c r="M24" s="94"/>
      <c r="N24" s="95"/>
      <c r="O24" s="7">
        <f t="shared" ref="O24" si="12">E24-10</f>
        <v>2</v>
      </c>
      <c r="P24" s="29">
        <v>6.53</v>
      </c>
      <c r="Q24" s="49"/>
      <c r="R24" s="8"/>
      <c r="S24" s="8"/>
      <c r="T24" s="73"/>
    </row>
    <row r="25" spans="2:20" s="10" customFormat="1" ht="19.95" customHeight="1" x14ac:dyDescent="0.3">
      <c r="B25" s="93" t="s">
        <v>64</v>
      </c>
      <c r="C25" s="94"/>
      <c r="D25" s="95"/>
      <c r="E25" s="63">
        <v>12</v>
      </c>
      <c r="F25" s="29">
        <v>5.72</v>
      </c>
      <c r="G25" s="52">
        <v>0.1</v>
      </c>
      <c r="H25" s="8"/>
      <c r="I25" s="71"/>
      <c r="J25" s="73"/>
      <c r="L25" s="93" t="s">
        <v>75</v>
      </c>
      <c r="M25" s="94"/>
      <c r="N25" s="95"/>
      <c r="O25" s="7">
        <f t="shared" ref="O25" si="13">E25+25</f>
        <v>37</v>
      </c>
      <c r="P25" s="29">
        <v>6.53</v>
      </c>
      <c r="Q25" s="49">
        <v>0.08</v>
      </c>
      <c r="R25" s="8"/>
      <c r="S25" s="8"/>
      <c r="T25" s="73"/>
    </row>
    <row r="26" spans="2:20" s="1" customFormat="1" ht="19.95" customHeight="1" x14ac:dyDescent="0.25">
      <c r="B26" s="93" t="s">
        <v>65</v>
      </c>
      <c r="C26" s="94"/>
      <c r="D26" s="95"/>
      <c r="E26" s="39">
        <v>12</v>
      </c>
      <c r="F26" s="30">
        <v>4.67</v>
      </c>
      <c r="G26" s="52"/>
      <c r="H26" s="12"/>
      <c r="I26" s="72"/>
      <c r="J26" s="74"/>
      <c r="L26" s="93" t="s">
        <v>76</v>
      </c>
      <c r="M26" s="94"/>
      <c r="N26" s="95"/>
      <c r="O26" s="7">
        <v>150</v>
      </c>
      <c r="P26" s="30">
        <v>5.64</v>
      </c>
      <c r="Q26" s="49">
        <v>0.11</v>
      </c>
      <c r="R26" s="12"/>
      <c r="S26" s="12"/>
      <c r="T26" s="74"/>
    </row>
    <row r="27" spans="2:20" s="1" customFormat="1" ht="19.95" customHeight="1" x14ac:dyDescent="0.25">
      <c r="B27" s="93" t="s">
        <v>66</v>
      </c>
      <c r="C27" s="94"/>
      <c r="D27" s="95"/>
      <c r="E27" s="40">
        <v>15</v>
      </c>
      <c r="F27" s="30">
        <v>5.33</v>
      </c>
      <c r="G27" s="52"/>
      <c r="H27" s="12"/>
      <c r="I27" s="72"/>
      <c r="J27" s="74"/>
      <c r="L27" s="93" t="s">
        <v>77</v>
      </c>
      <c r="M27" s="94"/>
      <c r="N27" s="95"/>
      <c r="O27" s="7">
        <f t="shared" ref="O27" si="14">E27-10</f>
        <v>5</v>
      </c>
      <c r="P27" s="30">
        <v>5.64</v>
      </c>
      <c r="Q27" s="27"/>
      <c r="R27" s="12"/>
      <c r="S27" s="12"/>
      <c r="T27" s="74"/>
    </row>
    <row r="28" spans="2:20" s="1" customFormat="1" ht="19.95" customHeight="1" x14ac:dyDescent="0.25">
      <c r="B28" s="41"/>
      <c r="C28" s="23"/>
      <c r="D28" s="23"/>
      <c r="E28" s="35"/>
      <c r="F28" s="11" t="s">
        <v>6</v>
      </c>
      <c r="G28" s="57"/>
      <c r="H28" s="66"/>
      <c r="I28" s="14"/>
      <c r="J28" s="25"/>
      <c r="L28" s="23"/>
      <c r="M28" s="23"/>
      <c r="N28" s="23"/>
      <c r="O28" s="35"/>
      <c r="P28" s="36" t="s">
        <v>6</v>
      </c>
      <c r="Q28" s="4"/>
      <c r="R28" s="13"/>
      <c r="S28" s="14"/>
      <c r="T28" s="25"/>
    </row>
    <row r="29" spans="2:20" s="1" customFormat="1" ht="19.95" customHeight="1" x14ac:dyDescent="0.25">
      <c r="B29" s="15"/>
      <c r="C29" s="22"/>
      <c r="D29" s="22"/>
      <c r="E29" s="22"/>
      <c r="F29" s="11" t="s">
        <v>16</v>
      </c>
      <c r="G29" s="57"/>
      <c r="H29" s="19"/>
      <c r="I29" s="14"/>
      <c r="J29" s="25"/>
      <c r="L29" s="22"/>
      <c r="M29" s="22"/>
      <c r="N29" s="22"/>
      <c r="O29" s="22"/>
      <c r="P29" s="36" t="s">
        <v>16</v>
      </c>
      <c r="Q29" s="4"/>
      <c r="R29" s="16"/>
      <c r="S29" s="14"/>
      <c r="T29" s="25"/>
    </row>
    <row r="30" spans="2:20" s="1" customFormat="1" ht="19.95" customHeight="1" x14ac:dyDescent="0.25">
      <c r="B30" s="22"/>
      <c r="C30" s="22"/>
      <c r="D30" s="22"/>
      <c r="E30" s="22"/>
      <c r="F30" s="11" t="s">
        <v>16</v>
      </c>
      <c r="G30" s="57"/>
      <c r="H30" s="19"/>
      <c r="I30" s="14"/>
      <c r="J30" s="25"/>
      <c r="L30" s="22"/>
      <c r="M30" s="22"/>
      <c r="N30" s="22"/>
      <c r="O30" s="22"/>
      <c r="P30" s="36" t="s">
        <v>16</v>
      </c>
      <c r="Q30" s="4"/>
      <c r="R30" s="16"/>
      <c r="S30" s="14"/>
      <c r="T30" s="25"/>
    </row>
    <row r="31" spans="2:20" s="1" customFormat="1" ht="19.95" customHeight="1" x14ac:dyDescent="0.25">
      <c r="B31" s="102" t="s">
        <v>13</v>
      </c>
      <c r="C31" s="103"/>
      <c r="D31" s="104"/>
      <c r="E31" s="22"/>
      <c r="F31" s="11" t="s">
        <v>11</v>
      </c>
      <c r="G31" s="57"/>
      <c r="H31" s="18"/>
      <c r="I31" s="14"/>
      <c r="J31" s="25"/>
      <c r="L31" s="102" t="s">
        <v>13</v>
      </c>
      <c r="M31" s="103"/>
      <c r="N31" s="104"/>
      <c r="O31" s="22"/>
      <c r="P31" s="36" t="s">
        <v>11</v>
      </c>
      <c r="Q31" s="4"/>
      <c r="R31" s="18"/>
      <c r="S31" s="14"/>
      <c r="T31" s="25"/>
    </row>
    <row r="32" spans="2:20" s="1" customFormat="1" ht="19.95" customHeight="1" x14ac:dyDescent="0.25">
      <c r="B32" s="45" t="s">
        <v>14</v>
      </c>
      <c r="C32" s="53" t="s">
        <v>15</v>
      </c>
      <c r="D32" s="53" t="s">
        <v>9</v>
      </c>
      <c r="E32" s="58"/>
      <c r="F32" s="60" t="s">
        <v>7</v>
      </c>
      <c r="G32" s="17" t="s">
        <v>17</v>
      </c>
      <c r="H32" s="19"/>
      <c r="I32" s="14"/>
      <c r="J32" s="25"/>
      <c r="L32" s="45" t="s">
        <v>14</v>
      </c>
      <c r="M32" s="46" t="s">
        <v>15</v>
      </c>
      <c r="N32" s="47" t="s">
        <v>9</v>
      </c>
      <c r="O32" s="22"/>
      <c r="P32" s="36" t="s">
        <v>7</v>
      </c>
      <c r="Q32" s="48" t="s">
        <v>17</v>
      </c>
      <c r="R32" s="19"/>
      <c r="S32" s="14"/>
      <c r="T32" s="25"/>
    </row>
    <row r="33" spans="2:1029" s="1" customFormat="1" ht="19.95" customHeight="1" x14ac:dyDescent="0.25">
      <c r="B33" s="70" t="s">
        <v>27</v>
      </c>
      <c r="C33" s="38">
        <v>5.5E-2</v>
      </c>
      <c r="D33" s="54"/>
      <c r="E33" s="59"/>
      <c r="F33" s="61" t="s">
        <v>8</v>
      </c>
      <c r="G33" s="4"/>
      <c r="H33" s="18"/>
      <c r="I33" s="14"/>
      <c r="J33" s="25"/>
      <c r="L33" s="70" t="s">
        <v>27</v>
      </c>
      <c r="M33" s="38">
        <v>5.5E-2</v>
      </c>
      <c r="N33" s="54"/>
      <c r="O33" s="22"/>
      <c r="P33" s="36" t="s">
        <v>8</v>
      </c>
      <c r="Q33" s="4"/>
      <c r="R33" s="18"/>
      <c r="S33" s="14"/>
      <c r="T33" s="25"/>
    </row>
    <row r="34" spans="2:1029" s="1" customFormat="1" ht="19.95" customHeight="1" x14ac:dyDescent="0.25">
      <c r="B34" s="69" t="s">
        <v>26</v>
      </c>
      <c r="C34" s="56">
        <v>0.2</v>
      </c>
      <c r="D34" s="53"/>
      <c r="E34" s="58"/>
      <c r="F34" s="60" t="s">
        <v>9</v>
      </c>
      <c r="G34" s="4"/>
      <c r="H34" s="19"/>
      <c r="I34" s="14"/>
      <c r="J34" s="25"/>
      <c r="L34" s="69" t="s">
        <v>26</v>
      </c>
      <c r="M34" s="55">
        <v>0.2</v>
      </c>
      <c r="N34" s="47"/>
      <c r="O34" s="22"/>
      <c r="P34" s="36" t="s">
        <v>9</v>
      </c>
      <c r="Q34" s="4"/>
      <c r="R34" s="19"/>
      <c r="S34" s="14"/>
      <c r="T34" s="25"/>
    </row>
    <row r="35" spans="2:1029" s="1" customFormat="1" ht="19.95" customHeight="1" x14ac:dyDescent="0.25">
      <c r="B35" s="42"/>
      <c r="C35" s="43"/>
      <c r="D35" s="44"/>
      <c r="E35" s="59"/>
      <c r="F35" s="61" t="s">
        <v>10</v>
      </c>
      <c r="G35" s="4"/>
      <c r="H35" s="13"/>
      <c r="I35" s="14"/>
      <c r="J35" s="25"/>
      <c r="L35" s="42"/>
      <c r="M35" s="43"/>
      <c r="N35" s="44"/>
      <c r="O35" s="22"/>
      <c r="P35" s="37" t="s">
        <v>10</v>
      </c>
      <c r="Q35" s="20"/>
      <c r="R35" s="21"/>
      <c r="S35" s="14"/>
      <c r="T35" s="25"/>
    </row>
    <row r="36" spans="2:1029" s="1" customFormat="1" ht="16.95" customHeight="1" x14ac:dyDescent="0.25">
      <c r="B36" s="22"/>
      <c r="C36" s="22"/>
      <c r="D36" s="22"/>
      <c r="E36" s="22"/>
      <c r="F36" s="23"/>
      <c r="G36" s="23"/>
      <c r="H36" s="24"/>
      <c r="I36" s="25"/>
      <c r="J36" s="25"/>
      <c r="L36" s="22"/>
      <c r="M36" s="22"/>
      <c r="N36" s="22"/>
      <c r="O36" s="22"/>
      <c r="P36" s="23"/>
      <c r="Q36" s="23"/>
      <c r="R36" s="24"/>
      <c r="S36" s="25"/>
      <c r="T36" s="25"/>
    </row>
    <row r="37" spans="2:1029" s="1" customFormat="1" ht="28.35" customHeight="1" x14ac:dyDescent="0.25">
      <c r="B37" s="3" t="s">
        <v>20</v>
      </c>
      <c r="C37" s="4"/>
      <c r="D37" s="4"/>
      <c r="E37" s="6"/>
      <c r="F37" s="26"/>
      <c r="G37" s="5"/>
      <c r="H37" s="5"/>
      <c r="I37" s="14"/>
      <c r="J37" s="25"/>
      <c r="L37" s="3" t="s">
        <v>20</v>
      </c>
      <c r="M37" s="4"/>
      <c r="N37" s="4"/>
      <c r="O37" s="6"/>
      <c r="P37" s="26"/>
      <c r="Q37" s="5"/>
      <c r="R37" s="5"/>
      <c r="S37" s="14"/>
      <c r="T37" s="25"/>
    </row>
    <row r="41" spans="2:1029" s="34" customFormat="1" ht="32.4" customHeight="1" x14ac:dyDescent="0.35">
      <c r="B41" s="68" t="s">
        <v>30</v>
      </c>
      <c r="C41" s="68"/>
      <c r="D41" s="68"/>
      <c r="E41" s="68"/>
      <c r="F41" s="68"/>
      <c r="G41" s="75" t="s">
        <v>18</v>
      </c>
      <c r="H41" s="68"/>
      <c r="I41" s="68"/>
      <c r="J41" s="68"/>
      <c r="L41" s="31" t="s">
        <v>31</v>
      </c>
      <c r="M41" s="31"/>
      <c r="N41" s="31"/>
      <c r="O41" s="31"/>
      <c r="P41" s="31"/>
      <c r="Q41" s="50" t="s">
        <v>18</v>
      </c>
      <c r="R41" s="31"/>
      <c r="S41" s="32"/>
      <c r="T41" s="68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  <c r="IQ41" s="33"/>
      <c r="IR41" s="33"/>
      <c r="IS41" s="33"/>
      <c r="IT41" s="33"/>
      <c r="IU41" s="33"/>
      <c r="IV41" s="33"/>
      <c r="IW41" s="33"/>
      <c r="IX41" s="33"/>
      <c r="IY41" s="33"/>
      <c r="IZ41" s="33"/>
      <c r="JA41" s="33"/>
      <c r="JB41" s="33"/>
      <c r="JC41" s="33"/>
      <c r="JD41" s="33"/>
      <c r="JE41" s="33"/>
      <c r="JF41" s="33"/>
      <c r="JG41" s="33"/>
      <c r="JH41" s="33"/>
      <c r="JI41" s="33"/>
      <c r="JJ41" s="33"/>
      <c r="JK41" s="33"/>
      <c r="JL41" s="33"/>
      <c r="JM41" s="33"/>
      <c r="JN41" s="33"/>
      <c r="JO41" s="33"/>
      <c r="JP41" s="33"/>
      <c r="JQ41" s="33"/>
      <c r="JR41" s="33"/>
      <c r="JS41" s="33"/>
      <c r="JT41" s="33"/>
      <c r="JU41" s="33"/>
      <c r="JV41" s="33"/>
      <c r="JW41" s="33"/>
      <c r="JX41" s="33"/>
      <c r="JY41" s="33"/>
      <c r="JZ41" s="33"/>
      <c r="KA41" s="33"/>
      <c r="KB41" s="33"/>
      <c r="KC41" s="33"/>
      <c r="KD41" s="33"/>
      <c r="KE41" s="33"/>
      <c r="KF41" s="33"/>
      <c r="KG41" s="33"/>
      <c r="KH41" s="33"/>
      <c r="KI41" s="33"/>
      <c r="KJ41" s="33"/>
      <c r="KK41" s="33"/>
      <c r="KL41" s="33"/>
      <c r="KM41" s="33"/>
      <c r="KN41" s="33"/>
      <c r="KO41" s="33"/>
      <c r="KP41" s="33"/>
      <c r="KQ41" s="33"/>
      <c r="KR41" s="33"/>
      <c r="KS41" s="33"/>
      <c r="KT41" s="33"/>
      <c r="KU41" s="33"/>
      <c r="KV41" s="33"/>
      <c r="KW41" s="33"/>
      <c r="KX41" s="33"/>
      <c r="KY41" s="33"/>
      <c r="KZ41" s="33"/>
      <c r="LA41" s="33"/>
      <c r="LB41" s="33"/>
      <c r="LC41" s="33"/>
      <c r="LD41" s="33"/>
      <c r="LE41" s="33"/>
      <c r="LF41" s="33"/>
      <c r="LG41" s="33"/>
      <c r="LH41" s="33"/>
      <c r="LI41" s="33"/>
      <c r="LJ41" s="33"/>
      <c r="LK41" s="33"/>
      <c r="LL41" s="33"/>
      <c r="LM41" s="33"/>
      <c r="LN41" s="33"/>
      <c r="LO41" s="33"/>
      <c r="LP41" s="33"/>
      <c r="LQ41" s="33"/>
      <c r="LR41" s="33"/>
      <c r="LS41" s="33"/>
      <c r="LT41" s="33"/>
      <c r="LU41" s="33"/>
      <c r="LV41" s="33"/>
      <c r="LW41" s="33"/>
      <c r="LX41" s="33"/>
      <c r="LY41" s="33"/>
      <c r="LZ41" s="33"/>
      <c r="MA41" s="33"/>
      <c r="MB41" s="33"/>
      <c r="MC41" s="33"/>
      <c r="MD41" s="33"/>
      <c r="ME41" s="33"/>
      <c r="MF41" s="33"/>
      <c r="MG41" s="33"/>
      <c r="MH41" s="33"/>
      <c r="MI41" s="33"/>
      <c r="MJ41" s="33"/>
      <c r="MK41" s="33"/>
      <c r="ML41" s="33"/>
      <c r="MM41" s="33"/>
      <c r="MN41" s="33"/>
      <c r="MO41" s="33"/>
      <c r="MP41" s="33"/>
      <c r="MQ41" s="33"/>
      <c r="MR41" s="33"/>
      <c r="MS41" s="33"/>
      <c r="MT41" s="33"/>
      <c r="MU41" s="33"/>
      <c r="MV41" s="33"/>
      <c r="MW41" s="33"/>
      <c r="MX41" s="33"/>
      <c r="MY41" s="33"/>
      <c r="MZ41" s="33"/>
      <c r="NA41" s="33"/>
      <c r="NB41" s="33"/>
      <c r="NC41" s="33"/>
      <c r="ND41" s="33"/>
      <c r="NE41" s="33"/>
      <c r="NF41" s="33"/>
      <c r="NG41" s="33"/>
      <c r="NH41" s="33"/>
      <c r="NI41" s="33"/>
      <c r="NJ41" s="33"/>
      <c r="NK41" s="33"/>
      <c r="NL41" s="33"/>
      <c r="NM41" s="33"/>
      <c r="NN41" s="33"/>
      <c r="NO41" s="33"/>
      <c r="NP41" s="33"/>
      <c r="NQ41" s="33"/>
      <c r="NR41" s="33"/>
      <c r="NS41" s="33"/>
      <c r="NT41" s="33"/>
      <c r="NU41" s="33"/>
      <c r="NV41" s="33"/>
      <c r="NW41" s="33"/>
      <c r="NX41" s="33"/>
      <c r="NY41" s="33"/>
      <c r="NZ41" s="33"/>
      <c r="OA41" s="33"/>
      <c r="OB41" s="33"/>
      <c r="OC41" s="33"/>
      <c r="OD41" s="33"/>
      <c r="OE41" s="33"/>
      <c r="OF41" s="33"/>
      <c r="OG41" s="33"/>
      <c r="OH41" s="33"/>
      <c r="OI41" s="33"/>
      <c r="OJ41" s="33"/>
      <c r="OK41" s="33"/>
      <c r="OL41" s="33"/>
      <c r="OM41" s="33"/>
      <c r="ON41" s="33"/>
      <c r="OO41" s="33"/>
      <c r="OP41" s="33"/>
      <c r="OQ41" s="33"/>
      <c r="OR41" s="33"/>
      <c r="OS41" s="33"/>
      <c r="OT41" s="33"/>
      <c r="OU41" s="33"/>
      <c r="OV41" s="33"/>
      <c r="OW41" s="33"/>
      <c r="OX41" s="33"/>
      <c r="OY41" s="33"/>
      <c r="OZ41" s="33"/>
      <c r="PA41" s="33"/>
      <c r="PB41" s="33"/>
      <c r="PC41" s="33"/>
      <c r="PD41" s="33"/>
      <c r="PE41" s="33"/>
      <c r="PF41" s="33"/>
      <c r="PG41" s="33"/>
      <c r="PH41" s="33"/>
      <c r="PI41" s="33"/>
      <c r="PJ41" s="33"/>
      <c r="PK41" s="33"/>
      <c r="PL41" s="33"/>
      <c r="PM41" s="33"/>
      <c r="PN41" s="33"/>
      <c r="PO41" s="33"/>
      <c r="PP41" s="33"/>
      <c r="PQ41" s="33"/>
      <c r="PR41" s="33"/>
      <c r="PS41" s="33"/>
      <c r="PT41" s="33"/>
      <c r="PU41" s="33"/>
      <c r="PV41" s="33"/>
      <c r="PW41" s="33"/>
      <c r="PX41" s="33"/>
      <c r="PY41" s="33"/>
      <c r="PZ41" s="33"/>
      <c r="QA41" s="33"/>
      <c r="QB41" s="33"/>
      <c r="QC41" s="33"/>
      <c r="QD41" s="33"/>
      <c r="QE41" s="33"/>
      <c r="QF41" s="33"/>
      <c r="QG41" s="33"/>
      <c r="QH41" s="33"/>
      <c r="QI41" s="33"/>
      <c r="QJ41" s="33"/>
      <c r="QK41" s="33"/>
      <c r="QL41" s="33"/>
      <c r="QM41" s="33"/>
      <c r="QN41" s="33"/>
      <c r="QO41" s="33"/>
      <c r="QP41" s="33"/>
      <c r="QQ41" s="33"/>
      <c r="QR41" s="33"/>
      <c r="QS41" s="33"/>
      <c r="QT41" s="33"/>
      <c r="QU41" s="33"/>
      <c r="QV41" s="33"/>
      <c r="QW41" s="33"/>
      <c r="QX41" s="33"/>
      <c r="QY41" s="33"/>
      <c r="QZ41" s="33"/>
      <c r="RA41" s="33"/>
      <c r="RB41" s="33"/>
      <c r="RC41" s="33"/>
      <c r="RD41" s="33"/>
      <c r="RE41" s="33"/>
      <c r="RF41" s="33"/>
      <c r="RG41" s="33"/>
      <c r="RH41" s="33"/>
      <c r="RI41" s="33"/>
      <c r="RJ41" s="33"/>
      <c r="RK41" s="33"/>
      <c r="RL41" s="33"/>
      <c r="RM41" s="33"/>
      <c r="RN41" s="33"/>
      <c r="RO41" s="33"/>
      <c r="RP41" s="33"/>
      <c r="RQ41" s="33"/>
      <c r="RR41" s="33"/>
      <c r="RS41" s="33"/>
      <c r="RT41" s="33"/>
      <c r="RU41" s="33"/>
      <c r="RV41" s="33"/>
      <c r="RW41" s="33"/>
      <c r="RX41" s="33"/>
      <c r="RY41" s="33"/>
      <c r="RZ41" s="33"/>
      <c r="SA41" s="33"/>
      <c r="SB41" s="33"/>
      <c r="SC41" s="33"/>
      <c r="SD41" s="33"/>
      <c r="SE41" s="33"/>
      <c r="SF41" s="33"/>
      <c r="SG41" s="33"/>
      <c r="SH41" s="33"/>
      <c r="SI41" s="33"/>
      <c r="SJ41" s="33"/>
      <c r="SK41" s="33"/>
      <c r="SL41" s="33"/>
      <c r="SM41" s="33"/>
      <c r="SN41" s="33"/>
      <c r="SO41" s="33"/>
      <c r="SP41" s="33"/>
      <c r="SQ41" s="33"/>
      <c r="SR41" s="33"/>
      <c r="SS41" s="33"/>
      <c r="ST41" s="33"/>
      <c r="SU41" s="33"/>
      <c r="SV41" s="33"/>
      <c r="SW41" s="33"/>
      <c r="SX41" s="33"/>
      <c r="SY41" s="33"/>
      <c r="SZ41" s="33"/>
      <c r="TA41" s="33"/>
      <c r="TB41" s="33"/>
      <c r="TC41" s="33"/>
      <c r="TD41" s="33"/>
      <c r="TE41" s="33"/>
      <c r="TF41" s="33"/>
      <c r="TG41" s="33"/>
      <c r="TH41" s="33"/>
      <c r="TI41" s="33"/>
      <c r="TJ41" s="33"/>
      <c r="TK41" s="33"/>
      <c r="TL41" s="33"/>
      <c r="TM41" s="33"/>
      <c r="TN41" s="33"/>
      <c r="TO41" s="33"/>
      <c r="TP41" s="33"/>
      <c r="TQ41" s="33"/>
      <c r="TR41" s="33"/>
      <c r="TS41" s="33"/>
      <c r="TT41" s="33"/>
      <c r="TU41" s="33"/>
      <c r="TV41" s="33"/>
      <c r="TW41" s="33"/>
      <c r="TX41" s="33"/>
      <c r="TY41" s="33"/>
      <c r="TZ41" s="33"/>
      <c r="UA41" s="33"/>
      <c r="UB41" s="33"/>
      <c r="UC41" s="33"/>
      <c r="UD41" s="33"/>
      <c r="UE41" s="33"/>
      <c r="UF41" s="33"/>
      <c r="UG41" s="33"/>
      <c r="UH41" s="33"/>
      <c r="UI41" s="33"/>
      <c r="UJ41" s="33"/>
      <c r="UK41" s="33"/>
      <c r="UL41" s="33"/>
      <c r="UM41" s="33"/>
      <c r="UN41" s="33"/>
      <c r="UO41" s="33"/>
      <c r="UP41" s="33"/>
      <c r="UQ41" s="33"/>
      <c r="UR41" s="33"/>
      <c r="US41" s="33"/>
      <c r="UT41" s="33"/>
      <c r="UU41" s="33"/>
      <c r="UV41" s="33"/>
      <c r="UW41" s="33"/>
      <c r="UX41" s="33"/>
      <c r="UY41" s="33"/>
      <c r="UZ41" s="33"/>
      <c r="VA41" s="33"/>
      <c r="VB41" s="33"/>
      <c r="VC41" s="33"/>
      <c r="VD41" s="33"/>
      <c r="VE41" s="33"/>
      <c r="VF41" s="33"/>
      <c r="VG41" s="33"/>
      <c r="VH41" s="33"/>
      <c r="VI41" s="33"/>
      <c r="VJ41" s="33"/>
      <c r="VK41" s="33"/>
      <c r="VL41" s="33"/>
      <c r="VM41" s="33"/>
      <c r="VN41" s="33"/>
      <c r="VO41" s="33"/>
      <c r="VP41" s="33"/>
      <c r="VQ41" s="33"/>
      <c r="VR41" s="33"/>
      <c r="VS41" s="33"/>
      <c r="VT41" s="33"/>
      <c r="VU41" s="33"/>
      <c r="VV41" s="33"/>
      <c r="VW41" s="33"/>
      <c r="VX41" s="33"/>
      <c r="VY41" s="33"/>
      <c r="VZ41" s="33"/>
      <c r="WA41" s="33"/>
      <c r="WB41" s="33"/>
      <c r="WC41" s="33"/>
      <c r="WD41" s="33"/>
      <c r="WE41" s="33"/>
      <c r="WF41" s="33"/>
      <c r="WG41" s="33"/>
      <c r="WH41" s="33"/>
      <c r="WI41" s="33"/>
      <c r="WJ41" s="33"/>
      <c r="WK41" s="33"/>
      <c r="WL41" s="33"/>
      <c r="WM41" s="33"/>
      <c r="WN41" s="33"/>
      <c r="WO41" s="33"/>
      <c r="WP41" s="33"/>
      <c r="WQ41" s="33"/>
      <c r="WR41" s="33"/>
      <c r="WS41" s="33"/>
      <c r="WT41" s="33"/>
      <c r="WU41" s="33"/>
      <c r="WV41" s="33"/>
      <c r="WW41" s="33"/>
      <c r="WX41" s="33"/>
      <c r="WY41" s="33"/>
      <c r="WZ41" s="33"/>
      <c r="XA41" s="33"/>
      <c r="XB41" s="33"/>
      <c r="XC41" s="33"/>
      <c r="XD41" s="33"/>
      <c r="XE41" s="33"/>
      <c r="XF41" s="33"/>
      <c r="XG41" s="33"/>
      <c r="XH41" s="33"/>
      <c r="XI41" s="33"/>
      <c r="XJ41" s="33"/>
      <c r="XK41" s="33"/>
      <c r="XL41" s="33"/>
      <c r="XM41" s="33"/>
      <c r="XN41" s="33"/>
      <c r="XO41" s="33"/>
      <c r="XP41" s="33"/>
      <c r="XQ41" s="33"/>
      <c r="XR41" s="33"/>
      <c r="XS41" s="33"/>
      <c r="XT41" s="33"/>
      <c r="XU41" s="33"/>
      <c r="XV41" s="33"/>
      <c r="XW41" s="33"/>
      <c r="XX41" s="33"/>
      <c r="XY41" s="33"/>
      <c r="XZ41" s="33"/>
      <c r="YA41" s="33"/>
      <c r="YB41" s="33"/>
      <c r="YC41" s="33"/>
      <c r="YD41" s="33"/>
      <c r="YE41" s="33"/>
      <c r="YF41" s="33"/>
      <c r="YG41" s="33"/>
      <c r="YH41" s="33"/>
      <c r="YI41" s="33"/>
      <c r="YJ41" s="33"/>
      <c r="YK41" s="33"/>
      <c r="YL41" s="33"/>
      <c r="YM41" s="33"/>
      <c r="YN41" s="33"/>
      <c r="YO41" s="33"/>
      <c r="YP41" s="33"/>
      <c r="YQ41" s="33"/>
      <c r="YR41" s="33"/>
      <c r="YS41" s="33"/>
      <c r="YT41" s="33"/>
      <c r="YU41" s="33"/>
      <c r="YV41" s="33"/>
      <c r="YW41" s="33"/>
      <c r="YX41" s="33"/>
      <c r="YY41" s="33"/>
      <c r="YZ41" s="33"/>
      <c r="ZA41" s="33"/>
      <c r="ZB41" s="33"/>
      <c r="ZC41" s="33"/>
      <c r="ZD41" s="33"/>
      <c r="ZE41" s="33"/>
      <c r="ZF41" s="33"/>
      <c r="ZG41" s="33"/>
      <c r="ZH41" s="33"/>
      <c r="ZI41" s="33"/>
      <c r="ZJ41" s="33"/>
      <c r="ZK41" s="33"/>
      <c r="ZL41" s="33"/>
      <c r="ZM41" s="33"/>
      <c r="ZN41" s="33"/>
      <c r="ZO41" s="33"/>
      <c r="ZP41" s="33"/>
      <c r="ZQ41" s="33"/>
      <c r="ZR41" s="33"/>
      <c r="ZS41" s="33"/>
      <c r="ZT41" s="33"/>
      <c r="ZU41" s="33"/>
      <c r="ZV41" s="33"/>
      <c r="ZW41" s="33"/>
      <c r="ZX41" s="33"/>
      <c r="ZY41" s="33"/>
      <c r="ZZ41" s="33"/>
      <c r="AAA41" s="33"/>
      <c r="AAB41" s="33"/>
      <c r="AAC41" s="33"/>
      <c r="AAD41" s="33"/>
      <c r="AAE41" s="33"/>
      <c r="AAF41" s="33"/>
      <c r="AAG41" s="33"/>
      <c r="AAH41" s="33"/>
      <c r="AAI41" s="33"/>
      <c r="AAJ41" s="33"/>
      <c r="AAK41" s="33"/>
      <c r="AAL41" s="33"/>
      <c r="AAM41" s="33"/>
      <c r="AAN41" s="33"/>
      <c r="AAO41" s="33"/>
      <c r="AAP41" s="33"/>
      <c r="AAQ41" s="33"/>
      <c r="AAR41" s="33"/>
      <c r="AAS41" s="33"/>
      <c r="AAT41" s="33"/>
      <c r="AAU41" s="33"/>
      <c r="AAV41" s="33"/>
      <c r="AAW41" s="33"/>
      <c r="AAX41" s="33"/>
      <c r="AAY41" s="33"/>
      <c r="AAZ41" s="33"/>
      <c r="ABA41" s="33"/>
      <c r="ABB41" s="33"/>
      <c r="ABC41" s="33"/>
      <c r="ABD41" s="33"/>
      <c r="ABE41" s="33"/>
      <c r="ABF41" s="33"/>
      <c r="ABG41" s="33"/>
      <c r="ABH41" s="33"/>
      <c r="ABI41" s="33"/>
      <c r="ABJ41" s="33"/>
      <c r="ABK41" s="33"/>
      <c r="ABL41" s="33"/>
      <c r="ABM41" s="33"/>
      <c r="ABN41" s="33"/>
      <c r="ABO41" s="33"/>
      <c r="ABP41" s="33"/>
      <c r="ABQ41" s="33"/>
      <c r="ABR41" s="33"/>
      <c r="ABS41" s="33"/>
      <c r="ABT41" s="33"/>
      <c r="ABU41" s="33"/>
      <c r="ABV41" s="33"/>
      <c r="ABW41" s="33"/>
      <c r="ABX41" s="33"/>
      <c r="ABY41" s="33"/>
      <c r="ABZ41" s="33"/>
      <c r="ACA41" s="33"/>
      <c r="ACB41" s="33"/>
      <c r="ACC41" s="33"/>
      <c r="ACD41" s="33"/>
      <c r="ACE41" s="33"/>
      <c r="ACF41" s="33"/>
      <c r="ACG41" s="33"/>
      <c r="ACH41" s="33"/>
      <c r="ACI41" s="33"/>
      <c r="ACJ41" s="33"/>
      <c r="ACK41" s="33"/>
      <c r="ACL41" s="33"/>
      <c r="ACM41" s="33"/>
      <c r="ACN41" s="33"/>
      <c r="ACO41" s="33"/>
      <c r="ACP41" s="33"/>
      <c r="ACQ41" s="33"/>
      <c r="ACR41" s="33"/>
      <c r="ACS41" s="33"/>
      <c r="ACT41" s="33"/>
      <c r="ACU41" s="33"/>
      <c r="ACV41" s="33"/>
      <c r="ACW41" s="33"/>
      <c r="ACX41" s="33"/>
      <c r="ACY41" s="33"/>
      <c r="ACZ41" s="33"/>
      <c r="ADA41" s="33"/>
      <c r="ADB41" s="33"/>
      <c r="ADC41" s="33"/>
      <c r="ADD41" s="33"/>
      <c r="ADE41" s="33"/>
      <c r="ADF41" s="33"/>
      <c r="ADG41" s="33"/>
      <c r="ADH41" s="33"/>
      <c r="ADI41" s="33"/>
      <c r="ADJ41" s="33"/>
      <c r="ADK41" s="33"/>
      <c r="ADL41" s="33"/>
      <c r="ADM41" s="33"/>
      <c r="ADN41" s="33"/>
      <c r="ADO41" s="33"/>
      <c r="ADP41" s="33"/>
      <c r="ADQ41" s="33"/>
      <c r="ADR41" s="33"/>
      <c r="ADS41" s="33"/>
      <c r="ADT41" s="33"/>
      <c r="ADU41" s="33"/>
      <c r="ADV41" s="33"/>
      <c r="ADW41" s="33"/>
      <c r="ADX41" s="33"/>
      <c r="ADY41" s="33"/>
      <c r="ADZ41" s="33"/>
      <c r="AEA41" s="33"/>
      <c r="AEB41" s="33"/>
      <c r="AEC41" s="33"/>
      <c r="AED41" s="33"/>
      <c r="AEE41" s="33"/>
      <c r="AEF41" s="33"/>
      <c r="AEG41" s="33"/>
      <c r="AEH41" s="33"/>
      <c r="AEI41" s="33"/>
      <c r="AEJ41" s="33"/>
      <c r="AEK41" s="33"/>
      <c r="AEL41" s="33"/>
      <c r="AEM41" s="33"/>
      <c r="AEN41" s="33"/>
      <c r="AEO41" s="33"/>
      <c r="AEP41" s="33"/>
      <c r="AEQ41" s="33"/>
      <c r="AER41" s="33"/>
      <c r="AES41" s="33"/>
      <c r="AET41" s="33"/>
      <c r="AEU41" s="33"/>
      <c r="AEV41" s="33"/>
      <c r="AEW41" s="33"/>
      <c r="AEX41" s="33"/>
      <c r="AEY41" s="33"/>
      <c r="AEZ41" s="33"/>
      <c r="AFA41" s="33"/>
      <c r="AFB41" s="33"/>
      <c r="AFC41" s="33"/>
      <c r="AFD41" s="33"/>
      <c r="AFE41" s="33"/>
      <c r="AFF41" s="33"/>
      <c r="AFG41" s="33"/>
      <c r="AFH41" s="33"/>
      <c r="AFI41" s="33"/>
      <c r="AFJ41" s="33"/>
      <c r="AFK41" s="33"/>
      <c r="AFL41" s="33"/>
      <c r="AFM41" s="33"/>
      <c r="AFN41" s="33"/>
      <c r="AFO41" s="33"/>
      <c r="AFP41" s="33"/>
      <c r="AFQ41" s="33"/>
      <c r="AFR41" s="33"/>
      <c r="AFS41" s="33"/>
      <c r="AFT41" s="33"/>
      <c r="AFU41" s="33"/>
      <c r="AFV41" s="33"/>
      <c r="AFW41" s="33"/>
      <c r="AFX41" s="33"/>
      <c r="AFY41" s="33"/>
      <c r="AFZ41" s="33"/>
      <c r="AGA41" s="33"/>
      <c r="AGB41" s="33"/>
      <c r="AGC41" s="33"/>
      <c r="AGD41" s="33"/>
      <c r="AGE41" s="33"/>
      <c r="AGF41" s="33"/>
      <c r="AGG41" s="33"/>
      <c r="AGH41" s="33"/>
      <c r="AGI41" s="33"/>
      <c r="AGJ41" s="33"/>
      <c r="AGK41" s="33"/>
      <c r="AGL41" s="33"/>
      <c r="AGM41" s="33"/>
      <c r="AGN41" s="33"/>
      <c r="AGO41" s="33"/>
      <c r="AGP41" s="33"/>
      <c r="AGQ41" s="33"/>
      <c r="AGR41" s="33"/>
      <c r="AGS41" s="33"/>
      <c r="AGT41" s="33"/>
      <c r="AGU41" s="33"/>
      <c r="AGV41" s="33"/>
      <c r="AGW41" s="33"/>
      <c r="AGX41" s="33"/>
      <c r="AGY41" s="33"/>
      <c r="AGZ41" s="33"/>
      <c r="AHA41" s="33"/>
      <c r="AHB41" s="33"/>
      <c r="AHC41" s="33"/>
      <c r="AHD41" s="33"/>
      <c r="AHE41" s="33"/>
      <c r="AHF41" s="33"/>
      <c r="AHG41" s="33"/>
      <c r="AHH41" s="33"/>
      <c r="AHI41" s="33"/>
      <c r="AHJ41" s="33"/>
      <c r="AHK41" s="33"/>
      <c r="AHL41" s="33"/>
      <c r="AHM41" s="33"/>
      <c r="AHN41" s="33"/>
      <c r="AHO41" s="33"/>
      <c r="AHP41" s="33"/>
      <c r="AHQ41" s="33"/>
      <c r="AHR41" s="33"/>
      <c r="AHS41" s="33"/>
      <c r="AHT41" s="33"/>
      <c r="AHU41" s="33"/>
      <c r="AHV41" s="33"/>
      <c r="AHW41" s="33"/>
      <c r="AHX41" s="33"/>
      <c r="AHY41" s="33"/>
      <c r="AHZ41" s="33"/>
      <c r="AIA41" s="33"/>
      <c r="AIB41" s="33"/>
      <c r="AIC41" s="33"/>
      <c r="AID41" s="33"/>
      <c r="AIE41" s="33"/>
      <c r="AIF41" s="33"/>
      <c r="AIG41" s="33"/>
      <c r="AIH41" s="33"/>
      <c r="AII41" s="33"/>
      <c r="AIJ41" s="33"/>
      <c r="AIK41" s="33"/>
      <c r="AIL41" s="33"/>
      <c r="AIM41" s="33"/>
      <c r="AIN41" s="33"/>
      <c r="AIO41" s="33"/>
      <c r="AIP41" s="33"/>
      <c r="AIQ41" s="33"/>
      <c r="AIR41" s="33"/>
      <c r="AIS41" s="33"/>
      <c r="AIT41" s="33"/>
      <c r="AIU41" s="33"/>
      <c r="AIV41" s="33"/>
      <c r="AIW41" s="33"/>
      <c r="AIX41" s="33"/>
      <c r="AIY41" s="33"/>
      <c r="AIZ41" s="33"/>
      <c r="AJA41" s="33"/>
      <c r="AJB41" s="33"/>
      <c r="AJC41" s="33"/>
      <c r="AJD41" s="33"/>
      <c r="AJE41" s="33"/>
      <c r="AJF41" s="33"/>
      <c r="AJG41" s="33"/>
      <c r="AJH41" s="33"/>
      <c r="AJI41" s="33"/>
      <c r="AJJ41" s="33"/>
      <c r="AJK41" s="33"/>
      <c r="AJL41" s="33"/>
      <c r="AJM41" s="33"/>
      <c r="AJN41" s="33"/>
      <c r="AJO41" s="33"/>
      <c r="AJP41" s="33"/>
      <c r="AJQ41" s="33"/>
      <c r="AJR41" s="33"/>
      <c r="AJS41" s="33"/>
      <c r="AJT41" s="33"/>
      <c r="AJU41" s="33"/>
      <c r="AJV41" s="33"/>
      <c r="AJW41" s="33"/>
      <c r="AJX41" s="33"/>
      <c r="AJY41" s="33"/>
      <c r="AJZ41" s="33"/>
      <c r="AKA41" s="33"/>
      <c r="AKB41" s="33"/>
      <c r="AKC41" s="33"/>
      <c r="AKD41" s="33"/>
      <c r="AKE41" s="33"/>
      <c r="AKF41" s="33"/>
      <c r="AKG41" s="33"/>
      <c r="AKH41" s="33"/>
      <c r="AKI41" s="33"/>
      <c r="AKJ41" s="33"/>
      <c r="AKK41" s="33"/>
      <c r="AKL41" s="33"/>
      <c r="AKM41" s="33"/>
      <c r="AKN41" s="33"/>
      <c r="AKO41" s="33"/>
      <c r="AKP41" s="33"/>
      <c r="AKQ41" s="33"/>
      <c r="AKR41" s="33"/>
      <c r="AKS41" s="33"/>
      <c r="AKT41" s="33"/>
      <c r="AKU41" s="33"/>
      <c r="AKV41" s="33"/>
      <c r="AKW41" s="33"/>
      <c r="AKX41" s="33"/>
      <c r="AKY41" s="33"/>
      <c r="AKZ41" s="33"/>
      <c r="ALA41" s="33"/>
      <c r="ALB41" s="33"/>
      <c r="ALC41" s="33"/>
      <c r="ALD41" s="33"/>
      <c r="ALE41" s="33"/>
      <c r="ALF41" s="33"/>
      <c r="ALG41" s="33"/>
      <c r="ALH41" s="33"/>
      <c r="ALI41" s="33"/>
      <c r="ALJ41" s="33"/>
      <c r="ALK41" s="33"/>
      <c r="ALL41" s="33"/>
      <c r="ALM41" s="33"/>
      <c r="ALN41" s="33"/>
      <c r="ALO41" s="33"/>
      <c r="ALP41" s="33"/>
      <c r="ALQ41" s="33"/>
      <c r="ALR41" s="33"/>
      <c r="ALS41" s="33"/>
      <c r="ALT41" s="33"/>
      <c r="ALU41" s="33"/>
      <c r="ALV41" s="33"/>
      <c r="ALW41" s="33"/>
      <c r="ALX41" s="33"/>
      <c r="ALY41" s="33"/>
      <c r="ALZ41" s="33"/>
      <c r="AMA41" s="33"/>
      <c r="AMB41" s="33"/>
      <c r="AMC41" s="33"/>
      <c r="AMD41" s="33"/>
      <c r="AME41" s="33"/>
      <c r="AMF41" s="33"/>
      <c r="AMG41" s="33"/>
      <c r="AMH41" s="33"/>
      <c r="AMI41" s="33"/>
      <c r="AMJ41" s="33"/>
      <c r="AMK41" s="33"/>
      <c r="AML41" s="33"/>
      <c r="AMM41" s="33"/>
      <c r="AMN41" s="33"/>
      <c r="AMO41" s="33"/>
    </row>
    <row r="42" spans="2:1029" ht="16.95" customHeight="1" x14ac:dyDescent="0.3">
      <c r="B42" s="111" t="s">
        <v>0</v>
      </c>
      <c r="C42" s="111"/>
      <c r="D42" s="111"/>
      <c r="E42" s="111"/>
      <c r="F42" s="111"/>
      <c r="G42" s="111"/>
      <c r="H42" s="111"/>
      <c r="I42" s="111"/>
      <c r="J42" s="111"/>
      <c r="L42" s="112" t="s">
        <v>0</v>
      </c>
      <c r="M42" s="113"/>
      <c r="N42" s="113"/>
      <c r="O42" s="113"/>
      <c r="P42" s="113"/>
      <c r="Q42" s="113"/>
      <c r="R42" s="113"/>
      <c r="S42" s="113"/>
      <c r="T42" s="113"/>
    </row>
    <row r="43" spans="2:1029" s="1" customFormat="1" ht="49.2" customHeight="1" x14ac:dyDescent="0.25">
      <c r="B43" s="116" t="s">
        <v>100</v>
      </c>
      <c r="C43" s="114"/>
      <c r="D43" s="114"/>
      <c r="E43" s="114"/>
      <c r="F43" s="114"/>
      <c r="G43" s="114"/>
      <c r="H43" s="114"/>
      <c r="I43" s="114"/>
      <c r="J43" s="115"/>
      <c r="L43" s="96" t="s">
        <v>101</v>
      </c>
      <c r="M43" s="97"/>
      <c r="N43" s="97"/>
      <c r="O43" s="97"/>
      <c r="P43" s="97"/>
      <c r="Q43" s="97"/>
      <c r="R43" s="97"/>
      <c r="S43" s="97"/>
      <c r="T43" s="98"/>
    </row>
    <row r="44" spans="2:1029" ht="14.1" customHeight="1" x14ac:dyDescent="0.3">
      <c r="L44" s="99"/>
      <c r="M44" s="100"/>
      <c r="N44" s="100"/>
      <c r="O44" s="100"/>
      <c r="P44" s="100"/>
      <c r="Q44" s="100"/>
      <c r="R44" s="100"/>
      <c r="S44" s="100"/>
      <c r="T44" s="101"/>
    </row>
    <row r="45" spans="2:1029" ht="16.95" customHeight="1" x14ac:dyDescent="0.3">
      <c r="B45" s="111" t="s">
        <v>1</v>
      </c>
      <c r="C45" s="111"/>
      <c r="D45" s="111"/>
      <c r="E45" s="111"/>
      <c r="F45" s="111"/>
      <c r="G45" s="111"/>
      <c r="H45" s="111"/>
      <c r="I45" s="111"/>
      <c r="J45" s="111"/>
      <c r="L45" s="112" t="s">
        <v>1</v>
      </c>
      <c r="M45" s="113"/>
      <c r="N45" s="113"/>
      <c r="O45" s="113"/>
      <c r="P45" s="113"/>
      <c r="Q45" s="113"/>
      <c r="R45" s="113"/>
      <c r="S45" s="113"/>
      <c r="T45" s="113"/>
    </row>
    <row r="46" spans="2:1029" s="10" customFormat="1" ht="41.4" customHeight="1" x14ac:dyDescent="0.3">
      <c r="B46" s="105" t="s">
        <v>2</v>
      </c>
      <c r="C46" s="106"/>
      <c r="D46" s="107"/>
      <c r="E46" s="76" t="s">
        <v>3</v>
      </c>
      <c r="F46" s="77" t="s">
        <v>4</v>
      </c>
      <c r="G46" s="78" t="s">
        <v>21</v>
      </c>
      <c r="H46" s="77" t="s">
        <v>12</v>
      </c>
      <c r="I46" s="77" t="s">
        <v>5</v>
      </c>
      <c r="J46" s="80" t="s">
        <v>9</v>
      </c>
      <c r="L46" s="108" t="s">
        <v>2</v>
      </c>
      <c r="M46" s="109"/>
      <c r="N46" s="110"/>
      <c r="O46" s="28" t="s">
        <v>3</v>
      </c>
      <c r="P46" s="8" t="s">
        <v>4</v>
      </c>
      <c r="Q46" s="7" t="s">
        <v>19</v>
      </c>
      <c r="R46" s="8" t="s">
        <v>12</v>
      </c>
      <c r="S46" s="71" t="s">
        <v>5</v>
      </c>
      <c r="T46" s="81" t="s">
        <v>9</v>
      </c>
    </row>
    <row r="47" spans="2:1029" s="9" customFormat="1" ht="25.05" customHeight="1" x14ac:dyDescent="0.25">
      <c r="B47" s="93" t="s">
        <v>88</v>
      </c>
      <c r="C47" s="94"/>
      <c r="D47" s="95"/>
      <c r="E47" s="63">
        <v>52</v>
      </c>
      <c r="F47" s="29">
        <v>26.46</v>
      </c>
      <c r="G47" s="49">
        <v>0.11</v>
      </c>
      <c r="H47" s="8"/>
      <c r="I47" s="8"/>
      <c r="J47" s="73">
        <v>2</v>
      </c>
      <c r="L47" s="93" t="s">
        <v>90</v>
      </c>
      <c r="M47" s="94"/>
      <c r="N47" s="95"/>
      <c r="O47" s="7">
        <v>180</v>
      </c>
      <c r="P47" s="29">
        <v>4.59</v>
      </c>
      <c r="Q47" s="49">
        <v>0.16</v>
      </c>
      <c r="R47" s="8"/>
      <c r="S47" s="8"/>
      <c r="T47" s="73">
        <v>1</v>
      </c>
    </row>
    <row r="48" spans="2:1029" s="9" customFormat="1" ht="25.05" customHeight="1" x14ac:dyDescent="0.25">
      <c r="B48" s="93" t="s">
        <v>50</v>
      </c>
      <c r="C48" s="94"/>
      <c r="D48" s="95"/>
      <c r="E48" s="63">
        <v>120</v>
      </c>
      <c r="F48" s="29">
        <v>13.23</v>
      </c>
      <c r="G48" s="49">
        <v>0.2</v>
      </c>
      <c r="H48" s="8"/>
      <c r="I48" s="8"/>
      <c r="J48" s="73">
        <v>2</v>
      </c>
      <c r="L48" s="93" t="s">
        <v>91</v>
      </c>
      <c r="M48" s="94"/>
      <c r="N48" s="95"/>
      <c r="O48" s="7">
        <f>E48+25</f>
        <v>145</v>
      </c>
      <c r="P48" s="29">
        <v>4.59</v>
      </c>
      <c r="Q48" s="49">
        <v>0.19</v>
      </c>
      <c r="R48" s="8"/>
      <c r="S48" s="8"/>
      <c r="T48" s="73">
        <v>1</v>
      </c>
    </row>
    <row r="49" spans="2:20" s="9" customFormat="1" ht="25.05" customHeight="1" x14ac:dyDescent="0.25">
      <c r="B49" s="93" t="s">
        <v>54</v>
      </c>
      <c r="C49" s="94"/>
      <c r="D49" s="95"/>
      <c r="E49" s="63">
        <v>46</v>
      </c>
      <c r="F49" s="29">
        <v>15.19</v>
      </c>
      <c r="G49" s="49">
        <v>0.05</v>
      </c>
      <c r="H49" s="8"/>
      <c r="I49" s="8"/>
      <c r="J49" s="73">
        <v>2</v>
      </c>
      <c r="L49" s="93" t="s">
        <v>92</v>
      </c>
      <c r="M49" s="94"/>
      <c r="N49" s="95"/>
      <c r="O49" s="7">
        <f>E49-33</f>
        <v>13</v>
      </c>
      <c r="P49" s="83">
        <v>4.59</v>
      </c>
      <c r="Q49" s="49"/>
      <c r="R49" s="62"/>
      <c r="S49" s="62"/>
      <c r="T49" s="73">
        <v>1</v>
      </c>
    </row>
    <row r="50" spans="2:20" s="9" customFormat="1" ht="25.05" customHeight="1" x14ac:dyDescent="0.25">
      <c r="B50" s="93" t="s">
        <v>51</v>
      </c>
      <c r="C50" s="94"/>
      <c r="D50" s="95"/>
      <c r="E50" s="63">
        <v>80</v>
      </c>
      <c r="F50" s="29">
        <v>9.86</v>
      </c>
      <c r="G50" s="49">
        <v>0.05</v>
      </c>
      <c r="H50" s="8"/>
      <c r="I50" s="8"/>
      <c r="J50" s="73">
        <v>2</v>
      </c>
      <c r="L50" s="93" t="s">
        <v>97</v>
      </c>
      <c r="M50" s="94"/>
      <c r="N50" s="95"/>
      <c r="O50" s="7">
        <f t="shared" ref="O50" si="15">E50-10</f>
        <v>70</v>
      </c>
      <c r="P50" s="83">
        <v>4.59</v>
      </c>
      <c r="Q50" s="49"/>
      <c r="R50" s="62"/>
      <c r="S50" s="62"/>
      <c r="T50" s="73">
        <v>1</v>
      </c>
    </row>
    <row r="51" spans="2:20" s="9" customFormat="1" ht="25.05" customHeight="1" x14ac:dyDescent="0.25">
      <c r="B51" s="93" t="s">
        <v>52</v>
      </c>
      <c r="C51" s="94"/>
      <c r="D51" s="95"/>
      <c r="E51" s="63">
        <v>90</v>
      </c>
      <c r="F51" s="29">
        <v>12.29</v>
      </c>
      <c r="G51" s="49"/>
      <c r="H51" s="8"/>
      <c r="I51" s="8"/>
      <c r="J51" s="73">
        <v>2</v>
      </c>
      <c r="L51" s="93" t="s">
        <v>94</v>
      </c>
      <c r="M51" s="94"/>
      <c r="N51" s="95"/>
      <c r="O51" s="7">
        <f t="shared" ref="O51" si="16">E51+25</f>
        <v>115</v>
      </c>
      <c r="P51" s="29">
        <v>5.13</v>
      </c>
      <c r="Q51" s="49">
        <v>0.12</v>
      </c>
      <c r="R51" s="8"/>
      <c r="S51" s="8"/>
      <c r="T51" s="73">
        <v>1</v>
      </c>
    </row>
    <row r="52" spans="2:20" s="9" customFormat="1" ht="25.05" customHeight="1" x14ac:dyDescent="0.25">
      <c r="B52" s="93" t="s">
        <v>55</v>
      </c>
      <c r="C52" s="94"/>
      <c r="D52" s="95"/>
      <c r="E52" s="63">
        <v>70</v>
      </c>
      <c r="F52" s="29">
        <v>8.84</v>
      </c>
      <c r="G52" s="49"/>
      <c r="H52" s="8"/>
      <c r="I52" s="8"/>
      <c r="J52" s="73">
        <v>2</v>
      </c>
      <c r="L52" s="93" t="s">
        <v>58</v>
      </c>
      <c r="M52" s="94"/>
      <c r="N52" s="95"/>
      <c r="O52" s="7">
        <f t="shared" ref="O52" si="17">E52-33</f>
        <v>37</v>
      </c>
      <c r="P52" s="29">
        <v>26.6</v>
      </c>
      <c r="Q52" s="52"/>
      <c r="R52" s="8"/>
      <c r="S52" s="8"/>
      <c r="T52" s="73">
        <v>2</v>
      </c>
    </row>
    <row r="53" spans="2:20" s="9" customFormat="1" ht="25.05" customHeight="1" x14ac:dyDescent="0.25">
      <c r="B53" s="93" t="s">
        <v>78</v>
      </c>
      <c r="C53" s="94"/>
      <c r="D53" s="95"/>
      <c r="E53" s="63">
        <v>66</v>
      </c>
      <c r="F53" s="29">
        <v>5.2</v>
      </c>
      <c r="G53" s="49">
        <v>0.08</v>
      </c>
      <c r="H53" s="8"/>
      <c r="I53" s="8"/>
      <c r="J53" s="73">
        <v>1</v>
      </c>
      <c r="L53" s="93" t="s">
        <v>60</v>
      </c>
      <c r="M53" s="94"/>
      <c r="N53" s="95"/>
      <c r="O53" s="7">
        <f t="shared" ref="O53" si="18">E53-10</f>
        <v>56</v>
      </c>
      <c r="P53" s="84">
        <v>26.8</v>
      </c>
      <c r="Q53" s="52"/>
      <c r="R53" s="7"/>
      <c r="S53" s="7"/>
      <c r="T53" s="73">
        <v>2</v>
      </c>
    </row>
    <row r="54" spans="2:20" s="9" customFormat="1" ht="25.05" customHeight="1" x14ac:dyDescent="0.25">
      <c r="B54" s="93" t="s">
        <v>79</v>
      </c>
      <c r="C54" s="94"/>
      <c r="D54" s="95"/>
      <c r="E54" s="63">
        <v>39</v>
      </c>
      <c r="F54" s="29">
        <v>2.52</v>
      </c>
      <c r="G54" s="49">
        <v>0.12</v>
      </c>
      <c r="H54" s="8"/>
      <c r="I54" s="8"/>
      <c r="J54" s="73">
        <v>1</v>
      </c>
      <c r="L54" s="93" t="s">
        <v>93</v>
      </c>
      <c r="M54" s="94"/>
      <c r="N54" s="95"/>
      <c r="O54" s="7">
        <f t="shared" ref="O54" si="19">E54+25</f>
        <v>64</v>
      </c>
      <c r="P54" s="83">
        <v>6.75</v>
      </c>
      <c r="Q54" s="52">
        <v>0.05</v>
      </c>
      <c r="R54" s="62"/>
      <c r="S54" s="62"/>
      <c r="T54" s="73">
        <v>1</v>
      </c>
    </row>
    <row r="55" spans="2:20" s="9" customFormat="1" ht="25.05" customHeight="1" x14ac:dyDescent="0.25">
      <c r="B55" s="93" t="s">
        <v>81</v>
      </c>
      <c r="C55" s="94"/>
      <c r="D55" s="95"/>
      <c r="E55" s="82">
        <v>54</v>
      </c>
      <c r="F55" s="83">
        <v>2.9</v>
      </c>
      <c r="G55" s="49">
        <v>7.0000000000000007E-2</v>
      </c>
      <c r="H55" s="62"/>
      <c r="I55" s="62"/>
      <c r="J55" s="73">
        <v>1</v>
      </c>
      <c r="L55" s="93" t="s">
        <v>89</v>
      </c>
      <c r="M55" s="94"/>
      <c r="N55" s="95"/>
      <c r="O55" s="7">
        <f t="shared" ref="O55" si="20">E55-33</f>
        <v>21</v>
      </c>
      <c r="P55" s="29">
        <v>7.36</v>
      </c>
      <c r="Q55" s="52"/>
      <c r="R55" s="8"/>
      <c r="S55" s="8"/>
      <c r="T55" s="73">
        <v>1</v>
      </c>
    </row>
    <row r="56" spans="2:20" s="9" customFormat="1" ht="25.05" customHeight="1" x14ac:dyDescent="0.25">
      <c r="B56" s="93" t="s">
        <v>82</v>
      </c>
      <c r="C56" s="94"/>
      <c r="D56" s="95"/>
      <c r="E56" s="82">
        <v>20</v>
      </c>
      <c r="F56" s="83">
        <v>4.2300000000000004</v>
      </c>
      <c r="G56" s="49"/>
      <c r="H56" s="62"/>
      <c r="I56" s="62"/>
      <c r="J56" s="73">
        <v>1</v>
      </c>
      <c r="L56" s="93" t="s">
        <v>57</v>
      </c>
      <c r="M56" s="94"/>
      <c r="N56" s="95"/>
      <c r="O56" s="7">
        <f t="shared" ref="O56" si="21">E56-10</f>
        <v>10</v>
      </c>
      <c r="P56" s="29">
        <v>17.54</v>
      </c>
      <c r="Q56" s="52"/>
      <c r="R56" s="8"/>
      <c r="S56" s="8"/>
      <c r="T56" s="73">
        <v>2</v>
      </c>
    </row>
    <row r="57" spans="2:20" s="1" customFormat="1" ht="25.05" customHeight="1" x14ac:dyDescent="0.25">
      <c r="B57" s="93" t="s">
        <v>83</v>
      </c>
      <c r="C57" s="94"/>
      <c r="D57" s="95"/>
      <c r="E57" s="77">
        <v>20</v>
      </c>
      <c r="F57" s="84">
        <v>5.54</v>
      </c>
      <c r="G57" s="49"/>
      <c r="H57" s="7"/>
      <c r="I57" s="7"/>
      <c r="J57" s="73">
        <v>1</v>
      </c>
      <c r="L57" s="93" t="s">
        <v>56</v>
      </c>
      <c r="M57" s="94"/>
      <c r="N57" s="95"/>
      <c r="O57" s="7">
        <f t="shared" ref="O57" si="22">E57+25</f>
        <v>45</v>
      </c>
      <c r="P57" s="84">
        <v>17.54</v>
      </c>
      <c r="Q57" s="52">
        <v>0.03</v>
      </c>
      <c r="R57" s="7"/>
      <c r="S57" s="7"/>
      <c r="T57" s="73">
        <v>2</v>
      </c>
    </row>
    <row r="58" spans="2:20" s="1" customFormat="1" ht="25.05" customHeight="1" x14ac:dyDescent="0.25">
      <c r="B58" s="93" t="s">
        <v>84</v>
      </c>
      <c r="C58" s="94"/>
      <c r="D58" s="95"/>
      <c r="E58" s="8">
        <v>20</v>
      </c>
      <c r="F58" s="84">
        <v>1.71</v>
      </c>
      <c r="G58" s="49"/>
      <c r="H58" s="7"/>
      <c r="I58" s="7"/>
      <c r="J58" s="73">
        <v>1</v>
      </c>
      <c r="L58" s="93" t="s">
        <v>59</v>
      </c>
      <c r="M58" s="94"/>
      <c r="N58" s="95"/>
      <c r="O58" s="7">
        <v>120</v>
      </c>
      <c r="P58" s="84">
        <v>22.14</v>
      </c>
      <c r="Q58" s="52">
        <v>0.15</v>
      </c>
      <c r="R58" s="7"/>
      <c r="S58" s="7"/>
      <c r="T58" s="73">
        <v>2</v>
      </c>
    </row>
    <row r="59" spans="2:20" s="9" customFormat="1" ht="25.05" customHeight="1" x14ac:dyDescent="0.25">
      <c r="B59" s="93" t="s">
        <v>85</v>
      </c>
      <c r="C59" s="94"/>
      <c r="D59" s="95"/>
      <c r="E59" s="82">
        <v>50</v>
      </c>
      <c r="F59" s="83">
        <v>2.9</v>
      </c>
      <c r="G59" s="49"/>
      <c r="H59" s="62"/>
      <c r="I59" s="62"/>
      <c r="J59" s="73">
        <v>1</v>
      </c>
      <c r="L59" s="93" t="s">
        <v>61</v>
      </c>
      <c r="M59" s="94"/>
      <c r="N59" s="95"/>
      <c r="O59" s="7">
        <f t="shared" ref="O59" si="23">E59-10</f>
        <v>40</v>
      </c>
      <c r="P59" s="29">
        <v>22.94</v>
      </c>
      <c r="Q59" s="52"/>
      <c r="R59" s="8"/>
      <c r="S59" s="8"/>
      <c r="T59" s="73">
        <v>2</v>
      </c>
    </row>
    <row r="60" spans="2:20" s="9" customFormat="1" ht="25.05" customHeight="1" x14ac:dyDescent="0.25">
      <c r="B60" s="93" t="s">
        <v>86</v>
      </c>
      <c r="C60" s="94"/>
      <c r="D60" s="95"/>
      <c r="E60" s="82">
        <v>55</v>
      </c>
      <c r="F60" s="83">
        <v>1.65</v>
      </c>
      <c r="G60" s="49"/>
      <c r="H60" s="62"/>
      <c r="I60" s="62"/>
      <c r="J60" s="73">
        <v>1</v>
      </c>
      <c r="L60" s="93" t="s">
        <v>95</v>
      </c>
      <c r="M60" s="94"/>
      <c r="N60" s="95"/>
      <c r="O60" s="7">
        <f t="shared" ref="O60" si="24">E60+25</f>
        <v>80</v>
      </c>
      <c r="P60" s="29">
        <v>6.3</v>
      </c>
      <c r="Q60" s="52">
        <v>7.0000000000000007E-2</v>
      </c>
      <c r="R60" s="8"/>
      <c r="S60" s="8"/>
      <c r="T60" s="73">
        <v>1</v>
      </c>
    </row>
    <row r="61" spans="2:20" s="1" customFormat="1" ht="25.05" customHeight="1" x14ac:dyDescent="0.25">
      <c r="B61" s="93" t="s">
        <v>80</v>
      </c>
      <c r="C61" s="94"/>
      <c r="D61" s="95"/>
      <c r="E61" s="77">
        <v>120</v>
      </c>
      <c r="F61" s="84">
        <v>40.22</v>
      </c>
      <c r="G61" s="49">
        <v>0.2</v>
      </c>
      <c r="H61" s="7"/>
      <c r="I61" s="7"/>
      <c r="J61" s="73">
        <v>2</v>
      </c>
      <c r="L61" s="93" t="s">
        <v>96</v>
      </c>
      <c r="M61" s="94"/>
      <c r="N61" s="95"/>
      <c r="O61" s="7">
        <f t="shared" ref="O61" si="25">E61-33</f>
        <v>87</v>
      </c>
      <c r="P61" s="83">
        <v>6.3</v>
      </c>
      <c r="Q61" s="52">
        <v>0.09</v>
      </c>
      <c r="R61" s="62"/>
      <c r="S61" s="62"/>
      <c r="T61" s="73">
        <v>1</v>
      </c>
    </row>
    <row r="62" spans="2:20" s="1" customFormat="1" ht="25.05" customHeight="1" x14ac:dyDescent="0.25">
      <c r="B62" s="93" t="s">
        <v>53</v>
      </c>
      <c r="C62" s="94"/>
      <c r="D62" s="95"/>
      <c r="E62" s="8">
        <v>80</v>
      </c>
      <c r="F62" s="84">
        <v>25.45</v>
      </c>
      <c r="G62" s="49"/>
      <c r="H62" s="7"/>
      <c r="I62" s="7"/>
      <c r="J62" s="73">
        <v>2</v>
      </c>
      <c r="L62" s="93" t="s">
        <v>62</v>
      </c>
      <c r="M62" s="94"/>
      <c r="N62" s="95"/>
      <c r="O62" s="7">
        <f t="shared" ref="O62" si="26">E62-10</f>
        <v>70</v>
      </c>
      <c r="P62" s="84">
        <v>28.42</v>
      </c>
      <c r="Q62" s="52">
        <v>0.14000000000000001</v>
      </c>
      <c r="R62" s="7"/>
      <c r="S62" s="7"/>
      <c r="T62" s="73">
        <v>2</v>
      </c>
    </row>
    <row r="63" spans="2:20" s="1" customFormat="1" ht="19.95" customHeight="1" x14ac:dyDescent="0.25">
      <c r="B63" s="41"/>
      <c r="C63" s="23"/>
      <c r="D63" s="23"/>
      <c r="E63" s="35"/>
      <c r="F63" s="11" t="s">
        <v>6</v>
      </c>
      <c r="G63" s="57"/>
      <c r="H63" s="13"/>
      <c r="I63" s="14"/>
      <c r="J63" s="25"/>
      <c r="L63" s="41"/>
      <c r="M63" s="23"/>
      <c r="N63" s="23"/>
      <c r="O63" s="7">
        <f t="shared" ref="O63" si="27">E63+25</f>
        <v>25</v>
      </c>
      <c r="P63" s="36" t="s">
        <v>6</v>
      </c>
      <c r="Q63" s="4"/>
      <c r="R63" s="13"/>
      <c r="S63" s="14"/>
      <c r="T63" s="25"/>
    </row>
    <row r="64" spans="2:20" s="1" customFormat="1" ht="19.95" customHeight="1" x14ac:dyDescent="0.25">
      <c r="B64" s="41"/>
      <c r="C64" s="23"/>
      <c r="D64" s="23"/>
      <c r="E64" s="22"/>
      <c r="F64" s="11" t="s">
        <v>16</v>
      </c>
      <c r="G64" s="57"/>
      <c r="H64" s="19"/>
      <c r="I64" s="14"/>
      <c r="J64" s="25"/>
      <c r="L64" s="41"/>
      <c r="M64" s="23"/>
      <c r="N64" s="23"/>
      <c r="O64" s="7">
        <v>150</v>
      </c>
      <c r="P64" s="36" t="s">
        <v>16</v>
      </c>
      <c r="Q64" s="4"/>
      <c r="R64" s="16"/>
      <c r="S64" s="14"/>
      <c r="T64" s="25"/>
    </row>
    <row r="65" spans="2:20" s="1" customFormat="1" ht="19.95" customHeight="1" x14ac:dyDescent="0.25">
      <c r="B65" s="15"/>
      <c r="C65" s="22"/>
      <c r="D65" s="22"/>
      <c r="E65" s="22"/>
      <c r="F65" s="11" t="s">
        <v>16</v>
      </c>
      <c r="G65" s="57"/>
      <c r="H65" s="19"/>
      <c r="I65" s="14"/>
      <c r="J65" s="25"/>
      <c r="L65" s="15"/>
      <c r="M65" s="22"/>
      <c r="N65" s="22"/>
      <c r="O65" s="7">
        <f t="shared" ref="O65" si="28">E65-10</f>
        <v>-10</v>
      </c>
      <c r="P65" s="36" t="s">
        <v>16</v>
      </c>
      <c r="Q65" s="4"/>
      <c r="R65" s="16"/>
      <c r="S65" s="14"/>
      <c r="T65" s="25"/>
    </row>
    <row r="66" spans="2:20" s="1" customFormat="1" ht="19.95" customHeight="1" x14ac:dyDescent="0.25">
      <c r="B66" s="102" t="s">
        <v>13</v>
      </c>
      <c r="C66" s="103"/>
      <c r="D66" s="104"/>
      <c r="E66" s="22"/>
      <c r="F66" s="11" t="s">
        <v>11</v>
      </c>
      <c r="G66" s="57"/>
      <c r="H66" s="18"/>
      <c r="I66" s="14"/>
      <c r="J66" s="25"/>
      <c r="L66" s="102" t="s">
        <v>13</v>
      </c>
      <c r="M66" s="103"/>
      <c r="N66" s="104"/>
      <c r="O66" s="22"/>
      <c r="P66" s="36" t="s">
        <v>11</v>
      </c>
      <c r="Q66" s="4"/>
      <c r="R66" s="18"/>
      <c r="S66" s="14"/>
      <c r="T66" s="25"/>
    </row>
    <row r="67" spans="2:20" s="1" customFormat="1" ht="19.95" customHeight="1" x14ac:dyDescent="0.25">
      <c r="B67" s="45" t="s">
        <v>14</v>
      </c>
      <c r="C67" s="53" t="s">
        <v>15</v>
      </c>
      <c r="D67" s="53" t="s">
        <v>9</v>
      </c>
      <c r="E67" s="58"/>
      <c r="F67" s="60" t="s">
        <v>7</v>
      </c>
      <c r="G67" s="17" t="s">
        <v>17</v>
      </c>
      <c r="H67" s="19"/>
      <c r="I67" s="14"/>
      <c r="J67" s="25"/>
      <c r="L67" s="45" t="s">
        <v>14</v>
      </c>
      <c r="M67" s="46" t="s">
        <v>15</v>
      </c>
      <c r="N67" s="47" t="s">
        <v>9</v>
      </c>
      <c r="O67" s="22"/>
      <c r="P67" s="36" t="s">
        <v>7</v>
      </c>
      <c r="R67" s="48" t="s">
        <v>17</v>
      </c>
      <c r="S67" s="14"/>
      <c r="T67" s="25"/>
    </row>
    <row r="68" spans="2:20" s="1" customFormat="1" ht="19.95" customHeight="1" x14ac:dyDescent="0.25">
      <c r="B68" s="70" t="s">
        <v>27</v>
      </c>
      <c r="C68" s="38">
        <v>5.5E-2</v>
      </c>
      <c r="D68" s="54"/>
      <c r="E68" s="59"/>
      <c r="F68" s="67" t="s">
        <v>8</v>
      </c>
      <c r="G68" s="57"/>
      <c r="H68" s="18"/>
      <c r="I68" s="14"/>
      <c r="J68" s="25"/>
      <c r="L68" s="70" t="s">
        <v>27</v>
      </c>
      <c r="M68" s="38">
        <v>5.5E-2</v>
      </c>
      <c r="N68" s="54"/>
      <c r="O68" s="22"/>
      <c r="P68" s="36" t="s">
        <v>8</v>
      </c>
      <c r="Q68" s="4"/>
      <c r="R68" s="18"/>
      <c r="S68" s="14"/>
      <c r="T68" s="25"/>
    </row>
    <row r="69" spans="2:20" s="1" customFormat="1" ht="19.95" customHeight="1" x14ac:dyDescent="0.25">
      <c r="B69" s="69" t="s">
        <v>26</v>
      </c>
      <c r="C69" s="56">
        <v>0.2</v>
      </c>
      <c r="D69" s="53"/>
      <c r="E69" s="58"/>
      <c r="F69" s="60" t="s">
        <v>9</v>
      </c>
      <c r="G69" s="4"/>
      <c r="H69" s="19"/>
      <c r="I69" s="14"/>
      <c r="J69" s="25"/>
      <c r="L69" s="69" t="s">
        <v>26</v>
      </c>
      <c r="M69" s="55">
        <v>0.2</v>
      </c>
      <c r="N69" s="47"/>
      <c r="O69" s="22"/>
      <c r="P69" s="36" t="s">
        <v>9</v>
      </c>
      <c r="Q69" s="4"/>
      <c r="R69" s="19"/>
      <c r="S69" s="14"/>
      <c r="T69" s="25"/>
    </row>
    <row r="70" spans="2:20" s="1" customFormat="1" ht="19.95" customHeight="1" x14ac:dyDescent="0.25">
      <c r="B70" s="42"/>
      <c r="C70" s="43"/>
      <c r="D70" s="44"/>
      <c r="E70" s="59"/>
      <c r="F70" s="61" t="s">
        <v>10</v>
      </c>
      <c r="G70" s="4"/>
      <c r="H70" s="13"/>
      <c r="I70" s="14"/>
      <c r="J70" s="25"/>
      <c r="L70" s="42"/>
      <c r="M70" s="43"/>
      <c r="N70" s="44"/>
      <c r="O70" s="22"/>
      <c r="P70" s="37" t="s">
        <v>10</v>
      </c>
      <c r="Q70" s="20"/>
      <c r="R70" s="21"/>
      <c r="S70" s="14"/>
      <c r="T70" s="25"/>
    </row>
    <row r="71" spans="2:20" s="1" customFormat="1" ht="16.95" customHeight="1" x14ac:dyDescent="0.25">
      <c r="B71" s="22"/>
      <c r="C71" s="22"/>
      <c r="D71" s="22"/>
      <c r="E71" s="22"/>
      <c r="F71" s="23"/>
      <c r="G71" s="23"/>
      <c r="H71" s="24"/>
      <c r="I71" s="25"/>
      <c r="J71" s="25"/>
      <c r="L71" s="22"/>
      <c r="M71" s="22"/>
      <c r="N71" s="22"/>
      <c r="O71" s="22"/>
      <c r="P71" s="23"/>
      <c r="Q71" s="23"/>
      <c r="R71" s="24"/>
      <c r="S71" s="25"/>
      <c r="T71" s="25"/>
    </row>
    <row r="72" spans="2:20" s="1" customFormat="1" ht="28.35" customHeight="1" x14ac:dyDescent="0.25">
      <c r="B72" s="3" t="s">
        <v>20</v>
      </c>
      <c r="C72" s="4"/>
      <c r="D72" s="4"/>
      <c r="E72" s="6"/>
      <c r="F72" s="26"/>
      <c r="G72" s="5"/>
      <c r="H72" s="5"/>
      <c r="I72" s="14"/>
      <c r="J72" s="25"/>
      <c r="L72" s="3" t="s">
        <v>20</v>
      </c>
      <c r="M72" s="4"/>
      <c r="N72" s="4"/>
      <c r="O72" s="6"/>
      <c r="P72" s="26"/>
      <c r="Q72" s="5"/>
      <c r="R72" s="5"/>
      <c r="S72" s="14"/>
      <c r="T72" s="25"/>
    </row>
    <row r="1048495" s="1" customFormat="1" ht="12.75" customHeight="1" x14ac:dyDescent="0.25"/>
    <row r="1048496" s="1" customFormat="1" ht="12.75" customHeight="1" x14ac:dyDescent="0.25"/>
    <row r="1048497" s="1" customFormat="1" ht="12.75" customHeight="1" x14ac:dyDescent="0.25"/>
    <row r="1048498" s="1" customFormat="1" ht="12.75" customHeight="1" x14ac:dyDescent="0.25"/>
    <row r="1048499" s="1" customFormat="1" ht="12.75" customHeight="1" x14ac:dyDescent="0.25"/>
    <row r="1048500" s="1" customFormat="1" ht="12.75" customHeight="1" x14ac:dyDescent="0.25"/>
    <row r="1048501" s="1" customFormat="1" ht="12.75" customHeight="1" x14ac:dyDescent="0.25"/>
    <row r="1048502" s="1" customFormat="1" ht="12.75" customHeight="1" x14ac:dyDescent="0.25"/>
    <row r="1048503" s="1" customFormat="1" ht="12.75" customHeight="1" x14ac:dyDescent="0.25"/>
    <row r="1048504" s="1" customFormat="1" ht="12.75" customHeight="1" x14ac:dyDescent="0.25"/>
    <row r="1048505" s="1" customFormat="1" ht="12.75" customHeight="1" x14ac:dyDescent="0.25"/>
    <row r="1048506" s="1" customFormat="1" ht="12.75" customHeight="1" x14ac:dyDescent="0.25"/>
    <row r="1048507" s="1" customFormat="1" ht="12.75" customHeight="1" x14ac:dyDescent="0.25"/>
    <row r="1048508" s="1" customFormat="1" ht="12.75" customHeight="1" x14ac:dyDescent="0.25"/>
    <row r="1048509" s="1" customFormat="1" ht="12.75" customHeight="1" x14ac:dyDescent="0.25"/>
    <row r="1048510" s="1" customFormat="1" ht="12.75" customHeight="1" x14ac:dyDescent="0.25"/>
    <row r="1048511" s="1" customFormat="1" ht="12.75" customHeight="1" x14ac:dyDescent="0.25"/>
    <row r="1048512" s="1" customFormat="1" ht="12.75" customHeight="1" x14ac:dyDescent="0.25"/>
    <row r="1048513" s="1" customFormat="1" ht="12.75" customHeight="1" x14ac:dyDescent="0.25"/>
    <row r="1048514" s="1" customFormat="1" ht="12.75" customHeight="1" x14ac:dyDescent="0.25"/>
    <row r="1048515" s="1" customFormat="1" ht="12.75" customHeight="1" x14ac:dyDescent="0.25"/>
    <row r="1048516" s="1" customFormat="1" ht="12.75" customHeight="1" x14ac:dyDescent="0.25"/>
    <row r="1048517" s="1" customFormat="1" ht="12.75" customHeight="1" x14ac:dyDescent="0.25"/>
    <row r="1048518" s="1" customFormat="1" ht="12.75" customHeight="1" x14ac:dyDescent="0.25"/>
    <row r="1048519" s="1" customFormat="1" ht="12.75" customHeight="1" x14ac:dyDescent="0.25"/>
    <row r="1048520" s="1" customFormat="1" ht="12.75" customHeight="1" x14ac:dyDescent="0.25"/>
    <row r="1048521" s="1" customFormat="1" ht="12.75" customHeight="1" x14ac:dyDescent="0.25"/>
    <row r="1048522" s="1" customFormat="1" ht="12.75" customHeight="1" x14ac:dyDescent="0.25"/>
    <row r="1048523" s="1" customFormat="1" ht="12.75" customHeight="1" x14ac:dyDescent="0.25"/>
    <row r="1048524" s="1" customFormat="1" ht="12.75" customHeight="1" x14ac:dyDescent="0.25"/>
    <row r="1048525" s="1" customFormat="1" ht="12.75" customHeight="1" x14ac:dyDescent="0.25"/>
    <row r="1048526" s="1" customFormat="1" ht="12.75" customHeight="1" x14ac:dyDescent="0.25"/>
    <row r="1048527" s="1" customFormat="1" ht="12.75" customHeight="1" x14ac:dyDescent="0.25"/>
    <row r="1048528" s="1" customFormat="1" ht="12.75" customHeight="1" x14ac:dyDescent="0.25"/>
    <row r="1048529" s="1" customFormat="1" ht="12.75" customHeight="1" x14ac:dyDescent="0.25"/>
    <row r="1048530" s="1" customFormat="1" ht="12.75" customHeight="1" x14ac:dyDescent="0.25"/>
    <row r="1048531" s="1" customFormat="1" ht="12.75" customHeight="1" x14ac:dyDescent="0.25"/>
    <row r="1048532" s="1" customFormat="1" ht="12.75" customHeight="1" x14ac:dyDescent="0.25"/>
    <row r="1048533" s="1" customFormat="1" ht="12.75" customHeight="1" x14ac:dyDescent="0.25"/>
    <row r="1048534" s="1" customFormat="1" ht="12.75" customHeight="1" x14ac:dyDescent="0.25"/>
    <row r="1048535" s="1" customFormat="1" ht="12.75" customHeight="1" x14ac:dyDescent="0.25"/>
    <row r="1048536" s="1" customFormat="1" ht="12.75" customHeight="1" x14ac:dyDescent="0.25"/>
    <row r="1048537" s="1" customFormat="1" ht="12.75" customHeight="1" x14ac:dyDescent="0.25"/>
    <row r="1048538" s="1" customFormat="1" ht="12.75" customHeight="1" x14ac:dyDescent="0.25"/>
    <row r="1048539" s="1" customFormat="1" ht="12.75" customHeight="1" x14ac:dyDescent="0.25"/>
    <row r="1048540" s="1" customFormat="1" ht="12.75" customHeight="1" x14ac:dyDescent="0.25"/>
    <row r="1048541" s="1" customFormat="1" ht="12.75" customHeight="1" x14ac:dyDescent="0.25"/>
    <row r="1048542" s="1" customFormat="1" ht="12.75" customHeight="1" x14ac:dyDescent="0.25"/>
    <row r="1048543" s="1" customFormat="1" ht="12.75" customHeight="1" x14ac:dyDescent="0.25"/>
    <row r="1048544" s="1" customFormat="1" ht="12.75" customHeight="1" x14ac:dyDescent="0.25"/>
    <row r="1048545" s="1" customFormat="1" ht="12.75" customHeight="1" x14ac:dyDescent="0.25"/>
    <row r="1048546" s="1" customFormat="1" ht="12.75" customHeight="1" x14ac:dyDescent="0.25"/>
    <row r="1048547" s="1" customFormat="1" ht="12.75" customHeight="1" x14ac:dyDescent="0.25"/>
    <row r="1048548" s="1" customFormat="1" ht="12.75" customHeight="1" x14ac:dyDescent="0.25"/>
    <row r="1048549" s="1" customFormat="1" ht="12.75" customHeight="1" x14ac:dyDescent="0.25"/>
    <row r="1048550" s="1" customFormat="1" ht="12.75" customHeight="1" x14ac:dyDescent="0.25"/>
    <row r="1048551" s="1" customFormat="1" ht="12.75" customHeight="1" x14ac:dyDescent="0.25"/>
    <row r="1048552" s="1" customFormat="1" ht="12.75" customHeight="1" x14ac:dyDescent="0.25"/>
    <row r="1048553" s="1" customFormat="1" ht="12.75" customHeight="1" x14ac:dyDescent="0.25"/>
    <row r="1048554" s="1" customFormat="1" ht="12.75" customHeight="1" x14ac:dyDescent="0.25"/>
    <row r="1048555" s="1" customFormat="1" ht="12.75" customHeight="1" x14ac:dyDescent="0.25"/>
    <row r="1048556" s="1" customFormat="1" ht="12.75" customHeight="1" x14ac:dyDescent="0.25"/>
    <row r="1048557" s="1" customFormat="1" ht="12.75" customHeight="1" x14ac:dyDescent="0.25"/>
    <row r="1048558" s="1" customFormat="1" ht="12.75" customHeight="1" x14ac:dyDescent="0.25"/>
    <row r="1048559" s="1" customFormat="1" ht="12.75" customHeight="1" x14ac:dyDescent="0.25"/>
    <row r="1048560" s="1" customFormat="1" ht="12.75" customHeight="1" x14ac:dyDescent="0.25"/>
    <row r="1048561" s="1" customFormat="1" ht="12.75" customHeight="1" x14ac:dyDescent="0.25"/>
    <row r="1048562" s="1" customFormat="1" ht="12.75" customHeight="1" x14ac:dyDescent="0.25"/>
    <row r="1048563" s="1" customFormat="1" ht="12.75" customHeight="1" x14ac:dyDescent="0.25"/>
    <row r="1048564" s="1" customFormat="1" ht="12.75" customHeight="1" x14ac:dyDescent="0.25"/>
    <row r="1048565" s="1" customFormat="1" ht="12.75" customHeight="1" x14ac:dyDescent="0.25"/>
  </sheetData>
  <sortState xmlns:xlrd2="http://schemas.microsoft.com/office/spreadsheetml/2017/richdata2" ref="L47:T62">
    <sortCondition ref="P47:P62"/>
    <sortCondition ref="L47:L62"/>
  </sortState>
  <mergeCells count="90">
    <mergeCell ref="B8:D8"/>
    <mergeCell ref="L8:N8"/>
    <mergeCell ref="B4:J4"/>
    <mergeCell ref="L4:T4"/>
    <mergeCell ref="B5:J5"/>
    <mergeCell ref="L5:T5"/>
    <mergeCell ref="B7:J7"/>
    <mergeCell ref="L7:T7"/>
    <mergeCell ref="B46:D46"/>
    <mergeCell ref="L46:N46"/>
    <mergeCell ref="B26:D26"/>
    <mergeCell ref="L26:N26"/>
    <mergeCell ref="B27:D27"/>
    <mergeCell ref="L27:N27"/>
    <mergeCell ref="B31:D31"/>
    <mergeCell ref="L31:N31"/>
    <mergeCell ref="B42:J42"/>
    <mergeCell ref="L42:T42"/>
    <mergeCell ref="B43:J43"/>
    <mergeCell ref="B45:J45"/>
    <mergeCell ref="L45:T45"/>
    <mergeCell ref="B58:D58"/>
    <mergeCell ref="B59:D59"/>
    <mergeCell ref="B60:D60"/>
    <mergeCell ref="B55:D55"/>
    <mergeCell ref="B56:D56"/>
    <mergeCell ref="B57:D57"/>
    <mergeCell ref="B61:D61"/>
    <mergeCell ref="L61:N61"/>
    <mergeCell ref="B62:D62"/>
    <mergeCell ref="L62:N62"/>
    <mergeCell ref="B66:D66"/>
    <mergeCell ref="L66:N66"/>
    <mergeCell ref="B16:D16"/>
    <mergeCell ref="L16:N16"/>
    <mergeCell ref="B17:D17"/>
    <mergeCell ref="L17:N17"/>
    <mergeCell ref="B18:D18"/>
    <mergeCell ref="L18:N18"/>
    <mergeCell ref="L21:N21"/>
    <mergeCell ref="L25:N25"/>
    <mergeCell ref="L24:N24"/>
    <mergeCell ref="B25:D25"/>
    <mergeCell ref="B24:D24"/>
    <mergeCell ref="B9:D9"/>
    <mergeCell ref="L9:N9"/>
    <mergeCell ref="B10:D10"/>
    <mergeCell ref="L10:N10"/>
    <mergeCell ref="B11:D11"/>
    <mergeCell ref="L11:N11"/>
    <mergeCell ref="B12:D12"/>
    <mergeCell ref="L12:N12"/>
    <mergeCell ref="B13:D13"/>
    <mergeCell ref="L13:N13"/>
    <mergeCell ref="B14:D14"/>
    <mergeCell ref="L14:N14"/>
    <mergeCell ref="B15:D15"/>
    <mergeCell ref="L15:N15"/>
    <mergeCell ref="B47:D47"/>
    <mergeCell ref="L47:N47"/>
    <mergeCell ref="B48:D48"/>
    <mergeCell ref="L48:N48"/>
    <mergeCell ref="L43:T44"/>
    <mergeCell ref="B22:D22"/>
    <mergeCell ref="L22:N22"/>
    <mergeCell ref="B23:D23"/>
    <mergeCell ref="L23:N23"/>
    <mergeCell ref="B19:D19"/>
    <mergeCell ref="L19:N19"/>
    <mergeCell ref="B20:D20"/>
    <mergeCell ref="L20:N20"/>
    <mergeCell ref="B21:D21"/>
    <mergeCell ref="B52:D52"/>
    <mergeCell ref="B53:D53"/>
    <mergeCell ref="B54:D54"/>
    <mergeCell ref="B49:D49"/>
    <mergeCell ref="B50:D50"/>
    <mergeCell ref="B51:D51"/>
    <mergeCell ref="L60:N60"/>
    <mergeCell ref="L49:N49"/>
    <mergeCell ref="L50:N50"/>
    <mergeCell ref="L51:N51"/>
    <mergeCell ref="L52:N52"/>
    <mergeCell ref="L53:N53"/>
    <mergeCell ref="L54:N54"/>
    <mergeCell ref="L55:N55"/>
    <mergeCell ref="L56:N56"/>
    <mergeCell ref="L57:N57"/>
    <mergeCell ref="L58:N58"/>
    <mergeCell ref="L59:N59"/>
  </mergeCells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68" pageOrder="overThenDown" orientation="landscape" useFirstPageNumber="1" r:id="rId1"/>
  <headerFooter alignWithMargins="0">
    <oddFooter>&amp;L&amp;8 &amp;G CERPEG 2020 | Co-Intervention Maths &amp;CLA FACTURATION
&amp;A&amp;R&amp;8&amp;P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084AE-5B27-455F-ABCD-C879F2781C17}">
  <sheetPr>
    <tabColor theme="5" tint="-0.249977111117893"/>
    <pageSetUpPr fitToPage="1"/>
  </sheetPr>
  <dimension ref="B3:AMO1048565"/>
  <sheetViews>
    <sheetView showGridLines="0" view="pageBreakPreview" zoomScale="51" zoomScaleNormal="100" zoomScaleSheetLayoutView="51" workbookViewId="0">
      <selection activeCell="P33" sqref="P33"/>
    </sheetView>
  </sheetViews>
  <sheetFormatPr baseColWidth="10" defaultRowHeight="14.1" customHeight="1" x14ac:dyDescent="0.3"/>
  <cols>
    <col min="1" max="1" width="1.296875" style="2" customWidth="1"/>
    <col min="2" max="2" width="20.296875" style="1" customWidth="1"/>
    <col min="3" max="3" width="7.09765625" style="1" customWidth="1"/>
    <col min="4" max="4" width="11.8984375" style="1" customWidth="1"/>
    <col min="5" max="5" width="8.59765625" style="1" customWidth="1"/>
    <col min="6" max="6" width="9.69921875" style="1" customWidth="1"/>
    <col min="7" max="7" width="8.69921875" style="1" customWidth="1"/>
    <col min="8" max="8" width="12.5" style="1" customWidth="1"/>
    <col min="9" max="9" width="14.59765625" style="1" customWidth="1"/>
    <col min="10" max="10" width="2.5" style="1" customWidth="1"/>
    <col min="11" max="11" width="1.296875" style="2" customWidth="1"/>
    <col min="12" max="12" width="17.5" style="1" customWidth="1"/>
    <col min="13" max="13" width="7.09765625" style="1" customWidth="1"/>
    <col min="14" max="14" width="17.69921875" style="1" customWidth="1"/>
    <col min="15" max="15" width="8.59765625" style="1" customWidth="1"/>
    <col min="16" max="16" width="8.3984375" style="1" customWidth="1"/>
    <col min="17" max="17" width="8.69921875" style="1" customWidth="1"/>
    <col min="18" max="19" width="12.5" style="1" customWidth="1"/>
    <col min="20" max="20" width="2.59765625" style="1" customWidth="1"/>
    <col min="21" max="21" width="10.69921875" style="1" customWidth="1"/>
    <col min="22" max="22" width="5.796875" style="1" customWidth="1"/>
    <col min="23" max="23" width="20.5" style="1" customWidth="1"/>
    <col min="24" max="1029" width="10.69921875" style="1" customWidth="1"/>
    <col min="1030" max="16384" width="11.19921875" style="2"/>
  </cols>
  <sheetData>
    <row r="3" spans="2:1029" s="34" customFormat="1" ht="32.4" customHeight="1" x14ac:dyDescent="0.35">
      <c r="B3" s="68" t="s">
        <v>28</v>
      </c>
      <c r="C3" s="68"/>
      <c r="D3" s="68"/>
      <c r="E3" s="68"/>
      <c r="F3" s="68"/>
      <c r="G3" s="75" t="s">
        <v>18</v>
      </c>
      <c r="H3" s="68"/>
      <c r="I3" s="68"/>
      <c r="J3" s="68"/>
      <c r="L3" s="68" t="s">
        <v>29</v>
      </c>
      <c r="M3" s="68"/>
      <c r="N3" s="68"/>
      <c r="O3" s="68"/>
      <c r="P3" s="68"/>
      <c r="Q3" s="75" t="s">
        <v>18</v>
      </c>
      <c r="R3" s="68"/>
      <c r="S3" s="68"/>
      <c r="T3" s="68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  <c r="IW3" s="33"/>
      <c r="IX3" s="33"/>
      <c r="IY3" s="33"/>
      <c r="IZ3" s="33"/>
      <c r="JA3" s="33"/>
      <c r="JB3" s="33"/>
      <c r="JC3" s="33"/>
      <c r="JD3" s="33"/>
      <c r="JE3" s="33"/>
      <c r="JF3" s="33"/>
      <c r="JG3" s="33"/>
      <c r="JH3" s="33"/>
      <c r="JI3" s="33"/>
      <c r="JJ3" s="33"/>
      <c r="JK3" s="33"/>
      <c r="JL3" s="33"/>
      <c r="JM3" s="33"/>
      <c r="JN3" s="33"/>
      <c r="JO3" s="33"/>
      <c r="JP3" s="33"/>
      <c r="JQ3" s="33"/>
      <c r="JR3" s="33"/>
      <c r="JS3" s="33"/>
      <c r="JT3" s="33"/>
      <c r="JU3" s="33"/>
      <c r="JV3" s="33"/>
      <c r="JW3" s="33"/>
      <c r="JX3" s="33"/>
      <c r="JY3" s="33"/>
      <c r="JZ3" s="33"/>
      <c r="KA3" s="33"/>
      <c r="KB3" s="33"/>
      <c r="KC3" s="33"/>
      <c r="KD3" s="33"/>
      <c r="KE3" s="33"/>
      <c r="KF3" s="33"/>
      <c r="KG3" s="33"/>
      <c r="KH3" s="33"/>
      <c r="KI3" s="33"/>
      <c r="KJ3" s="33"/>
      <c r="KK3" s="33"/>
      <c r="KL3" s="33"/>
      <c r="KM3" s="33"/>
      <c r="KN3" s="33"/>
      <c r="KO3" s="33"/>
      <c r="KP3" s="33"/>
      <c r="KQ3" s="33"/>
      <c r="KR3" s="33"/>
      <c r="KS3" s="33"/>
      <c r="KT3" s="33"/>
      <c r="KU3" s="33"/>
      <c r="KV3" s="33"/>
      <c r="KW3" s="33"/>
      <c r="KX3" s="33"/>
      <c r="KY3" s="33"/>
      <c r="KZ3" s="33"/>
      <c r="LA3" s="33"/>
      <c r="LB3" s="33"/>
      <c r="LC3" s="33"/>
      <c r="LD3" s="33"/>
      <c r="LE3" s="33"/>
      <c r="LF3" s="33"/>
      <c r="LG3" s="33"/>
      <c r="LH3" s="33"/>
      <c r="LI3" s="33"/>
      <c r="LJ3" s="33"/>
      <c r="LK3" s="33"/>
      <c r="LL3" s="33"/>
      <c r="LM3" s="33"/>
      <c r="LN3" s="33"/>
      <c r="LO3" s="33"/>
      <c r="LP3" s="33"/>
      <c r="LQ3" s="33"/>
      <c r="LR3" s="33"/>
      <c r="LS3" s="33"/>
      <c r="LT3" s="33"/>
      <c r="LU3" s="33"/>
      <c r="LV3" s="33"/>
      <c r="LW3" s="33"/>
      <c r="LX3" s="33"/>
      <c r="LY3" s="33"/>
      <c r="LZ3" s="33"/>
      <c r="MA3" s="33"/>
      <c r="MB3" s="33"/>
      <c r="MC3" s="33"/>
      <c r="MD3" s="33"/>
      <c r="ME3" s="33"/>
      <c r="MF3" s="33"/>
      <c r="MG3" s="33"/>
      <c r="MH3" s="33"/>
      <c r="MI3" s="33"/>
      <c r="MJ3" s="33"/>
      <c r="MK3" s="33"/>
      <c r="ML3" s="33"/>
      <c r="MM3" s="33"/>
      <c r="MN3" s="33"/>
      <c r="MO3" s="33"/>
      <c r="MP3" s="33"/>
      <c r="MQ3" s="33"/>
      <c r="MR3" s="33"/>
      <c r="MS3" s="33"/>
      <c r="MT3" s="33"/>
      <c r="MU3" s="33"/>
      <c r="MV3" s="33"/>
      <c r="MW3" s="33"/>
      <c r="MX3" s="33"/>
      <c r="MY3" s="33"/>
      <c r="MZ3" s="33"/>
      <c r="NA3" s="33"/>
      <c r="NB3" s="33"/>
      <c r="NC3" s="33"/>
      <c r="ND3" s="33"/>
      <c r="NE3" s="33"/>
      <c r="NF3" s="33"/>
      <c r="NG3" s="33"/>
      <c r="NH3" s="33"/>
      <c r="NI3" s="33"/>
      <c r="NJ3" s="33"/>
      <c r="NK3" s="33"/>
      <c r="NL3" s="33"/>
      <c r="NM3" s="33"/>
      <c r="NN3" s="33"/>
      <c r="NO3" s="33"/>
      <c r="NP3" s="33"/>
      <c r="NQ3" s="33"/>
      <c r="NR3" s="33"/>
      <c r="NS3" s="33"/>
      <c r="NT3" s="33"/>
      <c r="NU3" s="33"/>
      <c r="NV3" s="33"/>
      <c r="NW3" s="33"/>
      <c r="NX3" s="33"/>
      <c r="NY3" s="33"/>
      <c r="NZ3" s="33"/>
      <c r="OA3" s="33"/>
      <c r="OB3" s="33"/>
      <c r="OC3" s="33"/>
      <c r="OD3" s="33"/>
      <c r="OE3" s="33"/>
      <c r="OF3" s="33"/>
      <c r="OG3" s="33"/>
      <c r="OH3" s="33"/>
      <c r="OI3" s="33"/>
      <c r="OJ3" s="33"/>
      <c r="OK3" s="33"/>
      <c r="OL3" s="33"/>
      <c r="OM3" s="33"/>
      <c r="ON3" s="33"/>
      <c r="OO3" s="33"/>
      <c r="OP3" s="33"/>
      <c r="OQ3" s="33"/>
      <c r="OR3" s="33"/>
      <c r="OS3" s="33"/>
      <c r="OT3" s="33"/>
      <c r="OU3" s="33"/>
      <c r="OV3" s="33"/>
      <c r="OW3" s="33"/>
      <c r="OX3" s="33"/>
      <c r="OY3" s="33"/>
      <c r="OZ3" s="33"/>
      <c r="PA3" s="33"/>
      <c r="PB3" s="33"/>
      <c r="PC3" s="33"/>
      <c r="PD3" s="33"/>
      <c r="PE3" s="33"/>
      <c r="PF3" s="33"/>
      <c r="PG3" s="33"/>
      <c r="PH3" s="33"/>
      <c r="PI3" s="33"/>
      <c r="PJ3" s="33"/>
      <c r="PK3" s="33"/>
      <c r="PL3" s="33"/>
      <c r="PM3" s="33"/>
      <c r="PN3" s="33"/>
      <c r="PO3" s="33"/>
      <c r="PP3" s="33"/>
      <c r="PQ3" s="33"/>
      <c r="PR3" s="33"/>
      <c r="PS3" s="33"/>
      <c r="PT3" s="33"/>
      <c r="PU3" s="33"/>
      <c r="PV3" s="33"/>
      <c r="PW3" s="33"/>
      <c r="PX3" s="33"/>
      <c r="PY3" s="33"/>
      <c r="PZ3" s="33"/>
      <c r="QA3" s="33"/>
      <c r="QB3" s="33"/>
      <c r="QC3" s="33"/>
      <c r="QD3" s="33"/>
      <c r="QE3" s="33"/>
      <c r="QF3" s="33"/>
      <c r="QG3" s="33"/>
      <c r="QH3" s="33"/>
      <c r="QI3" s="33"/>
      <c r="QJ3" s="33"/>
      <c r="QK3" s="33"/>
      <c r="QL3" s="33"/>
      <c r="QM3" s="33"/>
      <c r="QN3" s="33"/>
      <c r="QO3" s="33"/>
      <c r="QP3" s="33"/>
      <c r="QQ3" s="33"/>
      <c r="QR3" s="33"/>
      <c r="QS3" s="33"/>
      <c r="QT3" s="33"/>
      <c r="QU3" s="33"/>
      <c r="QV3" s="33"/>
      <c r="QW3" s="33"/>
      <c r="QX3" s="33"/>
      <c r="QY3" s="33"/>
      <c r="QZ3" s="33"/>
      <c r="RA3" s="33"/>
      <c r="RB3" s="33"/>
      <c r="RC3" s="33"/>
      <c r="RD3" s="33"/>
      <c r="RE3" s="33"/>
      <c r="RF3" s="33"/>
      <c r="RG3" s="33"/>
      <c r="RH3" s="33"/>
      <c r="RI3" s="33"/>
      <c r="RJ3" s="33"/>
      <c r="RK3" s="33"/>
      <c r="RL3" s="33"/>
      <c r="RM3" s="33"/>
      <c r="RN3" s="33"/>
      <c r="RO3" s="33"/>
      <c r="RP3" s="33"/>
      <c r="RQ3" s="33"/>
      <c r="RR3" s="33"/>
      <c r="RS3" s="33"/>
      <c r="RT3" s="33"/>
      <c r="RU3" s="33"/>
      <c r="RV3" s="33"/>
      <c r="RW3" s="33"/>
      <c r="RX3" s="33"/>
      <c r="RY3" s="33"/>
      <c r="RZ3" s="33"/>
      <c r="SA3" s="33"/>
      <c r="SB3" s="33"/>
      <c r="SC3" s="33"/>
      <c r="SD3" s="33"/>
      <c r="SE3" s="33"/>
      <c r="SF3" s="33"/>
      <c r="SG3" s="33"/>
      <c r="SH3" s="33"/>
      <c r="SI3" s="33"/>
      <c r="SJ3" s="33"/>
      <c r="SK3" s="33"/>
      <c r="SL3" s="33"/>
      <c r="SM3" s="33"/>
      <c r="SN3" s="33"/>
      <c r="SO3" s="33"/>
      <c r="SP3" s="33"/>
      <c r="SQ3" s="33"/>
      <c r="SR3" s="33"/>
      <c r="SS3" s="33"/>
      <c r="ST3" s="33"/>
      <c r="SU3" s="33"/>
      <c r="SV3" s="33"/>
      <c r="SW3" s="33"/>
      <c r="SX3" s="33"/>
      <c r="SY3" s="33"/>
      <c r="SZ3" s="33"/>
      <c r="TA3" s="33"/>
      <c r="TB3" s="33"/>
      <c r="TC3" s="33"/>
      <c r="TD3" s="33"/>
      <c r="TE3" s="33"/>
      <c r="TF3" s="33"/>
      <c r="TG3" s="33"/>
      <c r="TH3" s="33"/>
      <c r="TI3" s="33"/>
      <c r="TJ3" s="33"/>
      <c r="TK3" s="33"/>
      <c r="TL3" s="33"/>
      <c r="TM3" s="33"/>
      <c r="TN3" s="33"/>
      <c r="TO3" s="33"/>
      <c r="TP3" s="33"/>
      <c r="TQ3" s="33"/>
      <c r="TR3" s="33"/>
      <c r="TS3" s="33"/>
      <c r="TT3" s="33"/>
      <c r="TU3" s="33"/>
      <c r="TV3" s="33"/>
      <c r="TW3" s="33"/>
      <c r="TX3" s="33"/>
      <c r="TY3" s="33"/>
      <c r="TZ3" s="33"/>
      <c r="UA3" s="33"/>
      <c r="UB3" s="33"/>
      <c r="UC3" s="33"/>
      <c r="UD3" s="33"/>
      <c r="UE3" s="33"/>
      <c r="UF3" s="33"/>
      <c r="UG3" s="33"/>
      <c r="UH3" s="33"/>
      <c r="UI3" s="33"/>
      <c r="UJ3" s="33"/>
      <c r="UK3" s="33"/>
      <c r="UL3" s="33"/>
      <c r="UM3" s="33"/>
      <c r="UN3" s="33"/>
      <c r="UO3" s="33"/>
      <c r="UP3" s="33"/>
      <c r="UQ3" s="33"/>
      <c r="UR3" s="33"/>
      <c r="US3" s="33"/>
      <c r="UT3" s="33"/>
      <c r="UU3" s="33"/>
      <c r="UV3" s="33"/>
      <c r="UW3" s="33"/>
      <c r="UX3" s="33"/>
      <c r="UY3" s="33"/>
      <c r="UZ3" s="33"/>
      <c r="VA3" s="33"/>
      <c r="VB3" s="33"/>
      <c r="VC3" s="33"/>
      <c r="VD3" s="33"/>
      <c r="VE3" s="33"/>
      <c r="VF3" s="33"/>
      <c r="VG3" s="33"/>
      <c r="VH3" s="33"/>
      <c r="VI3" s="33"/>
      <c r="VJ3" s="33"/>
      <c r="VK3" s="33"/>
      <c r="VL3" s="33"/>
      <c r="VM3" s="33"/>
      <c r="VN3" s="33"/>
      <c r="VO3" s="33"/>
      <c r="VP3" s="33"/>
      <c r="VQ3" s="33"/>
      <c r="VR3" s="33"/>
      <c r="VS3" s="33"/>
      <c r="VT3" s="33"/>
      <c r="VU3" s="33"/>
      <c r="VV3" s="33"/>
      <c r="VW3" s="33"/>
      <c r="VX3" s="33"/>
      <c r="VY3" s="33"/>
      <c r="VZ3" s="33"/>
      <c r="WA3" s="33"/>
      <c r="WB3" s="33"/>
      <c r="WC3" s="33"/>
      <c r="WD3" s="33"/>
      <c r="WE3" s="33"/>
      <c r="WF3" s="33"/>
      <c r="WG3" s="33"/>
      <c r="WH3" s="33"/>
      <c r="WI3" s="33"/>
      <c r="WJ3" s="33"/>
      <c r="WK3" s="33"/>
      <c r="WL3" s="33"/>
      <c r="WM3" s="33"/>
      <c r="WN3" s="33"/>
      <c r="WO3" s="33"/>
      <c r="WP3" s="33"/>
      <c r="WQ3" s="33"/>
      <c r="WR3" s="33"/>
      <c r="WS3" s="33"/>
      <c r="WT3" s="33"/>
      <c r="WU3" s="33"/>
      <c r="WV3" s="33"/>
      <c r="WW3" s="33"/>
      <c r="WX3" s="33"/>
      <c r="WY3" s="33"/>
      <c r="WZ3" s="33"/>
      <c r="XA3" s="33"/>
      <c r="XB3" s="33"/>
      <c r="XC3" s="33"/>
      <c r="XD3" s="33"/>
      <c r="XE3" s="33"/>
      <c r="XF3" s="33"/>
      <c r="XG3" s="33"/>
      <c r="XH3" s="33"/>
      <c r="XI3" s="33"/>
      <c r="XJ3" s="33"/>
      <c r="XK3" s="33"/>
      <c r="XL3" s="33"/>
      <c r="XM3" s="33"/>
      <c r="XN3" s="33"/>
      <c r="XO3" s="33"/>
      <c r="XP3" s="33"/>
      <c r="XQ3" s="33"/>
      <c r="XR3" s="33"/>
      <c r="XS3" s="33"/>
      <c r="XT3" s="33"/>
      <c r="XU3" s="33"/>
      <c r="XV3" s="33"/>
      <c r="XW3" s="33"/>
      <c r="XX3" s="33"/>
      <c r="XY3" s="33"/>
      <c r="XZ3" s="33"/>
      <c r="YA3" s="33"/>
      <c r="YB3" s="33"/>
      <c r="YC3" s="33"/>
      <c r="YD3" s="33"/>
      <c r="YE3" s="33"/>
      <c r="YF3" s="33"/>
      <c r="YG3" s="33"/>
      <c r="YH3" s="33"/>
      <c r="YI3" s="33"/>
      <c r="YJ3" s="33"/>
      <c r="YK3" s="33"/>
      <c r="YL3" s="33"/>
      <c r="YM3" s="33"/>
      <c r="YN3" s="33"/>
      <c r="YO3" s="33"/>
      <c r="YP3" s="33"/>
      <c r="YQ3" s="33"/>
      <c r="YR3" s="33"/>
      <c r="YS3" s="33"/>
      <c r="YT3" s="33"/>
      <c r="YU3" s="33"/>
      <c r="YV3" s="33"/>
      <c r="YW3" s="33"/>
      <c r="YX3" s="33"/>
      <c r="YY3" s="33"/>
      <c r="YZ3" s="33"/>
      <c r="ZA3" s="33"/>
      <c r="ZB3" s="33"/>
      <c r="ZC3" s="33"/>
      <c r="ZD3" s="33"/>
      <c r="ZE3" s="33"/>
      <c r="ZF3" s="33"/>
      <c r="ZG3" s="33"/>
      <c r="ZH3" s="33"/>
      <c r="ZI3" s="33"/>
      <c r="ZJ3" s="33"/>
      <c r="ZK3" s="33"/>
      <c r="ZL3" s="33"/>
      <c r="ZM3" s="33"/>
      <c r="ZN3" s="33"/>
      <c r="ZO3" s="33"/>
      <c r="ZP3" s="33"/>
      <c r="ZQ3" s="33"/>
      <c r="ZR3" s="33"/>
      <c r="ZS3" s="33"/>
      <c r="ZT3" s="33"/>
      <c r="ZU3" s="33"/>
      <c r="ZV3" s="33"/>
      <c r="ZW3" s="33"/>
      <c r="ZX3" s="33"/>
      <c r="ZY3" s="33"/>
      <c r="ZZ3" s="33"/>
      <c r="AAA3" s="33"/>
      <c r="AAB3" s="33"/>
      <c r="AAC3" s="33"/>
      <c r="AAD3" s="33"/>
      <c r="AAE3" s="33"/>
      <c r="AAF3" s="33"/>
      <c r="AAG3" s="33"/>
      <c r="AAH3" s="33"/>
      <c r="AAI3" s="33"/>
      <c r="AAJ3" s="33"/>
      <c r="AAK3" s="33"/>
      <c r="AAL3" s="33"/>
      <c r="AAM3" s="33"/>
      <c r="AAN3" s="33"/>
      <c r="AAO3" s="33"/>
      <c r="AAP3" s="33"/>
      <c r="AAQ3" s="33"/>
      <c r="AAR3" s="33"/>
      <c r="AAS3" s="33"/>
      <c r="AAT3" s="33"/>
      <c r="AAU3" s="33"/>
      <c r="AAV3" s="33"/>
      <c r="AAW3" s="33"/>
      <c r="AAX3" s="33"/>
      <c r="AAY3" s="33"/>
      <c r="AAZ3" s="33"/>
      <c r="ABA3" s="33"/>
      <c r="ABB3" s="33"/>
      <c r="ABC3" s="33"/>
      <c r="ABD3" s="33"/>
      <c r="ABE3" s="33"/>
      <c r="ABF3" s="33"/>
      <c r="ABG3" s="33"/>
      <c r="ABH3" s="33"/>
      <c r="ABI3" s="33"/>
      <c r="ABJ3" s="33"/>
      <c r="ABK3" s="33"/>
      <c r="ABL3" s="33"/>
      <c r="ABM3" s="33"/>
      <c r="ABN3" s="33"/>
      <c r="ABO3" s="33"/>
      <c r="ABP3" s="33"/>
      <c r="ABQ3" s="33"/>
      <c r="ABR3" s="33"/>
      <c r="ABS3" s="33"/>
      <c r="ABT3" s="33"/>
      <c r="ABU3" s="33"/>
      <c r="ABV3" s="33"/>
      <c r="ABW3" s="33"/>
      <c r="ABX3" s="33"/>
      <c r="ABY3" s="33"/>
      <c r="ABZ3" s="33"/>
      <c r="ACA3" s="33"/>
      <c r="ACB3" s="33"/>
      <c r="ACC3" s="33"/>
      <c r="ACD3" s="33"/>
      <c r="ACE3" s="33"/>
      <c r="ACF3" s="33"/>
      <c r="ACG3" s="33"/>
      <c r="ACH3" s="33"/>
      <c r="ACI3" s="33"/>
      <c r="ACJ3" s="33"/>
      <c r="ACK3" s="33"/>
      <c r="ACL3" s="33"/>
      <c r="ACM3" s="33"/>
      <c r="ACN3" s="33"/>
      <c r="ACO3" s="33"/>
      <c r="ACP3" s="33"/>
      <c r="ACQ3" s="33"/>
      <c r="ACR3" s="33"/>
      <c r="ACS3" s="33"/>
      <c r="ACT3" s="33"/>
      <c r="ACU3" s="33"/>
      <c r="ACV3" s="33"/>
      <c r="ACW3" s="33"/>
      <c r="ACX3" s="33"/>
      <c r="ACY3" s="33"/>
      <c r="ACZ3" s="33"/>
      <c r="ADA3" s="33"/>
      <c r="ADB3" s="33"/>
      <c r="ADC3" s="33"/>
      <c r="ADD3" s="33"/>
      <c r="ADE3" s="33"/>
      <c r="ADF3" s="33"/>
      <c r="ADG3" s="33"/>
      <c r="ADH3" s="33"/>
      <c r="ADI3" s="33"/>
      <c r="ADJ3" s="33"/>
      <c r="ADK3" s="33"/>
      <c r="ADL3" s="33"/>
      <c r="ADM3" s="33"/>
      <c r="ADN3" s="33"/>
      <c r="ADO3" s="33"/>
      <c r="ADP3" s="33"/>
      <c r="ADQ3" s="33"/>
      <c r="ADR3" s="33"/>
      <c r="ADS3" s="33"/>
      <c r="ADT3" s="33"/>
      <c r="ADU3" s="33"/>
      <c r="ADV3" s="33"/>
      <c r="ADW3" s="33"/>
      <c r="ADX3" s="33"/>
      <c r="ADY3" s="33"/>
      <c r="ADZ3" s="33"/>
      <c r="AEA3" s="33"/>
      <c r="AEB3" s="33"/>
      <c r="AEC3" s="33"/>
      <c r="AED3" s="33"/>
      <c r="AEE3" s="33"/>
      <c r="AEF3" s="33"/>
      <c r="AEG3" s="33"/>
      <c r="AEH3" s="33"/>
      <c r="AEI3" s="33"/>
      <c r="AEJ3" s="33"/>
      <c r="AEK3" s="33"/>
      <c r="AEL3" s="33"/>
      <c r="AEM3" s="33"/>
      <c r="AEN3" s="33"/>
      <c r="AEO3" s="33"/>
      <c r="AEP3" s="33"/>
      <c r="AEQ3" s="33"/>
      <c r="AER3" s="33"/>
      <c r="AES3" s="33"/>
      <c r="AET3" s="33"/>
      <c r="AEU3" s="33"/>
      <c r="AEV3" s="33"/>
      <c r="AEW3" s="33"/>
      <c r="AEX3" s="33"/>
      <c r="AEY3" s="33"/>
      <c r="AEZ3" s="33"/>
      <c r="AFA3" s="33"/>
      <c r="AFB3" s="33"/>
      <c r="AFC3" s="33"/>
      <c r="AFD3" s="33"/>
      <c r="AFE3" s="33"/>
      <c r="AFF3" s="33"/>
      <c r="AFG3" s="33"/>
      <c r="AFH3" s="33"/>
      <c r="AFI3" s="33"/>
      <c r="AFJ3" s="33"/>
      <c r="AFK3" s="33"/>
      <c r="AFL3" s="33"/>
      <c r="AFM3" s="33"/>
      <c r="AFN3" s="33"/>
      <c r="AFO3" s="33"/>
      <c r="AFP3" s="33"/>
      <c r="AFQ3" s="33"/>
      <c r="AFR3" s="33"/>
      <c r="AFS3" s="33"/>
      <c r="AFT3" s="33"/>
      <c r="AFU3" s="33"/>
      <c r="AFV3" s="33"/>
      <c r="AFW3" s="33"/>
      <c r="AFX3" s="33"/>
      <c r="AFY3" s="33"/>
      <c r="AFZ3" s="33"/>
      <c r="AGA3" s="33"/>
      <c r="AGB3" s="33"/>
      <c r="AGC3" s="33"/>
      <c r="AGD3" s="33"/>
      <c r="AGE3" s="33"/>
      <c r="AGF3" s="33"/>
      <c r="AGG3" s="33"/>
      <c r="AGH3" s="33"/>
      <c r="AGI3" s="33"/>
      <c r="AGJ3" s="33"/>
      <c r="AGK3" s="33"/>
      <c r="AGL3" s="33"/>
      <c r="AGM3" s="33"/>
      <c r="AGN3" s="33"/>
      <c r="AGO3" s="33"/>
      <c r="AGP3" s="33"/>
      <c r="AGQ3" s="33"/>
      <c r="AGR3" s="33"/>
      <c r="AGS3" s="33"/>
      <c r="AGT3" s="33"/>
      <c r="AGU3" s="33"/>
      <c r="AGV3" s="33"/>
      <c r="AGW3" s="33"/>
      <c r="AGX3" s="33"/>
      <c r="AGY3" s="33"/>
      <c r="AGZ3" s="33"/>
      <c r="AHA3" s="33"/>
      <c r="AHB3" s="33"/>
      <c r="AHC3" s="33"/>
      <c r="AHD3" s="33"/>
      <c r="AHE3" s="33"/>
      <c r="AHF3" s="33"/>
      <c r="AHG3" s="33"/>
      <c r="AHH3" s="33"/>
      <c r="AHI3" s="33"/>
      <c r="AHJ3" s="33"/>
      <c r="AHK3" s="33"/>
      <c r="AHL3" s="33"/>
      <c r="AHM3" s="33"/>
      <c r="AHN3" s="33"/>
      <c r="AHO3" s="33"/>
      <c r="AHP3" s="33"/>
      <c r="AHQ3" s="33"/>
      <c r="AHR3" s="33"/>
      <c r="AHS3" s="33"/>
      <c r="AHT3" s="33"/>
      <c r="AHU3" s="33"/>
      <c r="AHV3" s="33"/>
      <c r="AHW3" s="33"/>
      <c r="AHX3" s="33"/>
      <c r="AHY3" s="33"/>
      <c r="AHZ3" s="33"/>
      <c r="AIA3" s="33"/>
      <c r="AIB3" s="33"/>
      <c r="AIC3" s="33"/>
      <c r="AID3" s="33"/>
      <c r="AIE3" s="33"/>
      <c r="AIF3" s="33"/>
      <c r="AIG3" s="33"/>
      <c r="AIH3" s="33"/>
      <c r="AII3" s="33"/>
      <c r="AIJ3" s="33"/>
      <c r="AIK3" s="33"/>
      <c r="AIL3" s="33"/>
      <c r="AIM3" s="33"/>
      <c r="AIN3" s="33"/>
      <c r="AIO3" s="33"/>
      <c r="AIP3" s="33"/>
      <c r="AIQ3" s="33"/>
      <c r="AIR3" s="33"/>
      <c r="AIS3" s="33"/>
      <c r="AIT3" s="33"/>
      <c r="AIU3" s="33"/>
      <c r="AIV3" s="33"/>
      <c r="AIW3" s="33"/>
      <c r="AIX3" s="33"/>
      <c r="AIY3" s="33"/>
      <c r="AIZ3" s="33"/>
      <c r="AJA3" s="33"/>
      <c r="AJB3" s="33"/>
      <c r="AJC3" s="33"/>
      <c r="AJD3" s="33"/>
      <c r="AJE3" s="33"/>
      <c r="AJF3" s="33"/>
      <c r="AJG3" s="33"/>
      <c r="AJH3" s="33"/>
      <c r="AJI3" s="33"/>
      <c r="AJJ3" s="33"/>
      <c r="AJK3" s="33"/>
      <c r="AJL3" s="33"/>
      <c r="AJM3" s="33"/>
      <c r="AJN3" s="33"/>
      <c r="AJO3" s="33"/>
      <c r="AJP3" s="33"/>
      <c r="AJQ3" s="33"/>
      <c r="AJR3" s="33"/>
      <c r="AJS3" s="33"/>
      <c r="AJT3" s="33"/>
      <c r="AJU3" s="33"/>
      <c r="AJV3" s="33"/>
      <c r="AJW3" s="33"/>
      <c r="AJX3" s="33"/>
      <c r="AJY3" s="33"/>
      <c r="AJZ3" s="33"/>
      <c r="AKA3" s="33"/>
      <c r="AKB3" s="33"/>
      <c r="AKC3" s="33"/>
      <c r="AKD3" s="33"/>
      <c r="AKE3" s="33"/>
      <c r="AKF3" s="33"/>
      <c r="AKG3" s="33"/>
      <c r="AKH3" s="33"/>
      <c r="AKI3" s="33"/>
      <c r="AKJ3" s="33"/>
      <c r="AKK3" s="33"/>
      <c r="AKL3" s="33"/>
      <c r="AKM3" s="33"/>
      <c r="AKN3" s="33"/>
      <c r="AKO3" s="33"/>
      <c r="AKP3" s="33"/>
      <c r="AKQ3" s="33"/>
      <c r="AKR3" s="33"/>
      <c r="AKS3" s="33"/>
      <c r="AKT3" s="33"/>
      <c r="AKU3" s="33"/>
      <c r="AKV3" s="33"/>
      <c r="AKW3" s="33"/>
      <c r="AKX3" s="33"/>
      <c r="AKY3" s="33"/>
      <c r="AKZ3" s="33"/>
      <c r="ALA3" s="33"/>
      <c r="ALB3" s="33"/>
      <c r="ALC3" s="33"/>
      <c r="ALD3" s="33"/>
      <c r="ALE3" s="33"/>
      <c r="ALF3" s="33"/>
      <c r="ALG3" s="33"/>
      <c r="ALH3" s="33"/>
      <c r="ALI3" s="33"/>
      <c r="ALJ3" s="33"/>
      <c r="ALK3" s="33"/>
      <c r="ALL3" s="33"/>
      <c r="ALM3" s="33"/>
      <c r="ALN3" s="33"/>
      <c r="ALO3" s="33"/>
      <c r="ALP3" s="33"/>
      <c r="ALQ3" s="33"/>
      <c r="ALR3" s="33"/>
      <c r="ALS3" s="33"/>
      <c r="ALT3" s="33"/>
      <c r="ALU3" s="33"/>
      <c r="ALV3" s="33"/>
      <c r="ALW3" s="33"/>
      <c r="ALX3" s="33"/>
      <c r="ALY3" s="33"/>
      <c r="ALZ3" s="33"/>
      <c r="AMA3" s="33"/>
      <c r="AMB3" s="33"/>
      <c r="AMC3" s="33"/>
      <c r="AMD3" s="33"/>
      <c r="AME3" s="33"/>
      <c r="AMF3" s="33"/>
      <c r="AMG3" s="33"/>
      <c r="AMH3" s="33"/>
      <c r="AMI3" s="33"/>
      <c r="AMJ3" s="33"/>
      <c r="AMK3" s="33"/>
      <c r="AML3" s="33"/>
      <c r="AMM3" s="33"/>
      <c r="AMN3" s="33"/>
      <c r="AMO3" s="33"/>
    </row>
    <row r="4" spans="2:1029" ht="16.95" customHeight="1" x14ac:dyDescent="0.3">
      <c r="B4" s="111" t="s">
        <v>0</v>
      </c>
      <c r="C4" s="111"/>
      <c r="D4" s="111"/>
      <c r="E4" s="111"/>
      <c r="F4" s="111"/>
      <c r="G4" s="111"/>
      <c r="H4" s="111"/>
      <c r="I4" s="111"/>
      <c r="J4" s="111"/>
      <c r="L4" s="111" t="s">
        <v>0</v>
      </c>
      <c r="M4" s="111"/>
      <c r="N4" s="111"/>
      <c r="O4" s="111"/>
      <c r="P4" s="111"/>
      <c r="Q4" s="111"/>
      <c r="R4" s="111"/>
      <c r="S4" s="111"/>
      <c r="T4" s="111"/>
    </row>
    <row r="5" spans="2:1029" s="9" customFormat="1" ht="40.200000000000003" customHeight="1" x14ac:dyDescent="0.25">
      <c r="B5" s="116" t="s">
        <v>98</v>
      </c>
      <c r="C5" s="117"/>
      <c r="D5" s="117"/>
      <c r="E5" s="117"/>
      <c r="F5" s="117"/>
      <c r="G5" s="117"/>
      <c r="H5" s="117"/>
      <c r="I5" s="117"/>
      <c r="J5" s="118"/>
      <c r="L5" s="116" t="s">
        <v>99</v>
      </c>
      <c r="M5" s="117"/>
      <c r="N5" s="117"/>
      <c r="O5" s="117"/>
      <c r="P5" s="117"/>
      <c r="Q5" s="117"/>
      <c r="R5" s="117"/>
      <c r="S5" s="117"/>
      <c r="T5" s="118"/>
    </row>
    <row r="7" spans="2:1029" ht="16.95" customHeight="1" x14ac:dyDescent="0.3">
      <c r="B7" s="111" t="s">
        <v>1</v>
      </c>
      <c r="C7" s="111"/>
      <c r="D7" s="111"/>
      <c r="E7" s="111"/>
      <c r="F7" s="111"/>
      <c r="G7" s="111"/>
      <c r="H7" s="111"/>
      <c r="I7" s="111"/>
      <c r="J7" s="111"/>
      <c r="L7" s="111" t="s">
        <v>1</v>
      </c>
      <c r="M7" s="111"/>
      <c r="N7" s="111"/>
      <c r="O7" s="111"/>
      <c r="P7" s="111"/>
      <c r="Q7" s="111"/>
      <c r="R7" s="111"/>
      <c r="S7" s="111"/>
      <c r="T7" s="111"/>
    </row>
    <row r="8" spans="2:1029" s="10" customFormat="1" ht="41.4" customHeight="1" x14ac:dyDescent="0.3">
      <c r="B8" s="105" t="s">
        <v>2</v>
      </c>
      <c r="C8" s="106"/>
      <c r="D8" s="107"/>
      <c r="E8" s="76" t="s">
        <v>3</v>
      </c>
      <c r="F8" s="77" t="s">
        <v>4</v>
      </c>
      <c r="G8" s="78" t="s">
        <v>21</v>
      </c>
      <c r="H8" s="77" t="s">
        <v>12</v>
      </c>
      <c r="I8" s="79" t="s">
        <v>5</v>
      </c>
      <c r="J8" s="80" t="s">
        <v>9</v>
      </c>
      <c r="L8" s="105" t="s">
        <v>2</v>
      </c>
      <c r="M8" s="106"/>
      <c r="N8" s="107"/>
      <c r="O8" s="76" t="s">
        <v>3</v>
      </c>
      <c r="P8" s="77" t="s">
        <v>4</v>
      </c>
      <c r="Q8" s="78" t="s">
        <v>21</v>
      </c>
      <c r="R8" s="77" t="s">
        <v>12</v>
      </c>
      <c r="S8" s="77" t="s">
        <v>5</v>
      </c>
      <c r="T8" s="80" t="s">
        <v>9</v>
      </c>
    </row>
    <row r="9" spans="2:1029" s="10" customFormat="1" ht="19.95" customHeight="1" x14ac:dyDescent="0.3">
      <c r="B9" s="93" t="s">
        <v>32</v>
      </c>
      <c r="C9" s="94"/>
      <c r="D9" s="95"/>
      <c r="E9" s="63">
        <v>52</v>
      </c>
      <c r="F9" s="29">
        <v>15.28</v>
      </c>
      <c r="G9" s="52"/>
      <c r="H9" s="51">
        <f>F9*(1-G9)</f>
        <v>15.28</v>
      </c>
      <c r="I9" s="85">
        <f>H9*E9</f>
        <v>794.56</v>
      </c>
      <c r="J9" s="86">
        <v>2</v>
      </c>
      <c r="L9" s="93" t="s">
        <v>42</v>
      </c>
      <c r="M9" s="94"/>
      <c r="N9" s="95"/>
      <c r="O9" s="7">
        <f>E9-10</f>
        <v>42</v>
      </c>
      <c r="P9" s="29">
        <v>13.47</v>
      </c>
      <c r="Q9" s="49"/>
      <c r="R9" s="51">
        <f>P9*(1-Q9)</f>
        <v>13.47</v>
      </c>
      <c r="S9" s="85">
        <f>R9*O9</f>
        <v>565.74</v>
      </c>
      <c r="T9" s="86">
        <v>2</v>
      </c>
    </row>
    <row r="10" spans="2:1029" s="10" customFormat="1" ht="19.95" customHeight="1" x14ac:dyDescent="0.3">
      <c r="B10" s="93" t="s">
        <v>33</v>
      </c>
      <c r="C10" s="94"/>
      <c r="D10" s="95"/>
      <c r="E10" s="63">
        <v>62</v>
      </c>
      <c r="F10" s="29">
        <v>9.81</v>
      </c>
      <c r="G10" s="52">
        <v>0.08</v>
      </c>
      <c r="H10" s="51">
        <f t="shared" ref="H10:H27" si="0">F10*(1-G10)</f>
        <v>9.0252000000000017</v>
      </c>
      <c r="I10" s="85">
        <f t="shared" ref="I10:I27" si="1">H10*E10</f>
        <v>559.56240000000014</v>
      </c>
      <c r="J10" s="86">
        <v>2</v>
      </c>
      <c r="L10" s="93" t="s">
        <v>43</v>
      </c>
      <c r="M10" s="94"/>
      <c r="N10" s="95"/>
      <c r="O10" s="7">
        <f>E10+25</f>
        <v>87</v>
      </c>
      <c r="P10" s="29">
        <v>18.23</v>
      </c>
      <c r="Q10" s="49"/>
      <c r="R10" s="51">
        <f t="shared" ref="R10:R27" si="2">P10*(1-Q10)</f>
        <v>18.23</v>
      </c>
      <c r="S10" s="85">
        <f t="shared" ref="S10:S27" si="3">R10*O10</f>
        <v>1586.01</v>
      </c>
      <c r="T10" s="86">
        <v>2</v>
      </c>
    </row>
    <row r="11" spans="2:1029" s="10" customFormat="1" ht="19.95" customHeight="1" x14ac:dyDescent="0.3">
      <c r="B11" s="93" t="s">
        <v>34</v>
      </c>
      <c r="C11" s="94"/>
      <c r="D11" s="95"/>
      <c r="E11" s="63">
        <v>150</v>
      </c>
      <c r="F11" s="29">
        <v>20.52</v>
      </c>
      <c r="G11" s="52"/>
      <c r="H11" s="51">
        <f t="shared" si="0"/>
        <v>20.52</v>
      </c>
      <c r="I11" s="85">
        <f t="shared" si="1"/>
        <v>3078</v>
      </c>
      <c r="J11" s="86">
        <v>2</v>
      </c>
      <c r="L11" s="93" t="s">
        <v>44</v>
      </c>
      <c r="M11" s="94"/>
      <c r="N11" s="95"/>
      <c r="O11" s="7">
        <f>E11-33</f>
        <v>117</v>
      </c>
      <c r="P11" s="29">
        <v>12.1</v>
      </c>
      <c r="Q11" s="49">
        <v>0.2</v>
      </c>
      <c r="R11" s="51">
        <f t="shared" si="2"/>
        <v>9.68</v>
      </c>
      <c r="S11" s="85">
        <f t="shared" si="3"/>
        <v>1132.56</v>
      </c>
      <c r="T11" s="86">
        <v>2</v>
      </c>
    </row>
    <row r="12" spans="2:1029" s="10" customFormat="1" ht="19.95" customHeight="1" x14ac:dyDescent="0.3">
      <c r="B12" s="93" t="s">
        <v>35</v>
      </c>
      <c r="C12" s="94"/>
      <c r="D12" s="95"/>
      <c r="E12" s="63">
        <v>120</v>
      </c>
      <c r="F12" s="29">
        <v>14.38</v>
      </c>
      <c r="G12" s="52">
        <v>7.0000000000000007E-2</v>
      </c>
      <c r="H12" s="51">
        <f t="shared" si="0"/>
        <v>13.3734</v>
      </c>
      <c r="I12" s="85">
        <f t="shared" si="1"/>
        <v>1604.808</v>
      </c>
      <c r="J12" s="86">
        <v>2</v>
      </c>
      <c r="L12" s="93" t="s">
        <v>45</v>
      </c>
      <c r="M12" s="94"/>
      <c r="N12" s="95"/>
      <c r="O12" s="7">
        <f t="shared" ref="O12" si="4">E12-10</f>
        <v>110</v>
      </c>
      <c r="P12" s="29">
        <v>13.66</v>
      </c>
      <c r="Q12" s="49">
        <v>0.22</v>
      </c>
      <c r="R12" s="51">
        <f t="shared" si="2"/>
        <v>10.6548</v>
      </c>
      <c r="S12" s="85">
        <f t="shared" si="3"/>
        <v>1172.028</v>
      </c>
      <c r="T12" s="86">
        <v>2</v>
      </c>
    </row>
    <row r="13" spans="2:1029" s="10" customFormat="1" ht="19.95" customHeight="1" x14ac:dyDescent="0.3">
      <c r="B13" s="93" t="s">
        <v>36</v>
      </c>
      <c r="C13" s="94"/>
      <c r="D13" s="95"/>
      <c r="E13" s="63">
        <v>33</v>
      </c>
      <c r="F13" s="29">
        <v>13.64</v>
      </c>
      <c r="G13" s="52"/>
      <c r="H13" s="51">
        <f t="shared" si="0"/>
        <v>13.64</v>
      </c>
      <c r="I13" s="85">
        <f t="shared" si="1"/>
        <v>450.12</v>
      </c>
      <c r="J13" s="86">
        <v>2</v>
      </c>
      <c r="L13" s="93" t="s">
        <v>46</v>
      </c>
      <c r="M13" s="94"/>
      <c r="N13" s="95"/>
      <c r="O13" s="7">
        <f t="shared" ref="O13" si="5">E13+25</f>
        <v>58</v>
      </c>
      <c r="P13" s="29">
        <v>35.299999999999997</v>
      </c>
      <c r="Q13" s="49"/>
      <c r="R13" s="51">
        <f t="shared" si="2"/>
        <v>35.299999999999997</v>
      </c>
      <c r="S13" s="85">
        <f t="shared" si="3"/>
        <v>2047.3999999999999</v>
      </c>
      <c r="T13" s="86">
        <v>2</v>
      </c>
    </row>
    <row r="14" spans="2:1029" s="10" customFormat="1" ht="19.95" customHeight="1" x14ac:dyDescent="0.3">
      <c r="B14" s="93" t="s">
        <v>37</v>
      </c>
      <c r="C14" s="94"/>
      <c r="D14" s="95"/>
      <c r="E14" s="63">
        <v>48</v>
      </c>
      <c r="F14" s="29">
        <v>26.8</v>
      </c>
      <c r="G14" s="52">
        <v>0.16</v>
      </c>
      <c r="H14" s="51">
        <f t="shared" si="0"/>
        <v>22.512</v>
      </c>
      <c r="I14" s="85">
        <f t="shared" si="1"/>
        <v>1080.576</v>
      </c>
      <c r="J14" s="86">
        <v>2</v>
      </c>
      <c r="L14" s="93" t="s">
        <v>47</v>
      </c>
      <c r="M14" s="94"/>
      <c r="N14" s="95"/>
      <c r="O14" s="7">
        <f t="shared" ref="O14" si="6">E14-33</f>
        <v>15</v>
      </c>
      <c r="P14" s="29">
        <v>16.02</v>
      </c>
      <c r="Q14" s="49"/>
      <c r="R14" s="51">
        <f t="shared" si="2"/>
        <v>16.02</v>
      </c>
      <c r="S14" s="85">
        <f t="shared" si="3"/>
        <v>240.29999999999998</v>
      </c>
      <c r="T14" s="86">
        <v>2</v>
      </c>
    </row>
    <row r="15" spans="2:1029" s="10" customFormat="1" ht="19.95" customHeight="1" x14ac:dyDescent="0.3">
      <c r="B15" s="93" t="s">
        <v>38</v>
      </c>
      <c r="C15" s="94"/>
      <c r="D15" s="95"/>
      <c r="E15" s="63">
        <v>110</v>
      </c>
      <c r="F15" s="29">
        <v>18.43</v>
      </c>
      <c r="G15" s="52"/>
      <c r="H15" s="51">
        <f t="shared" si="0"/>
        <v>18.43</v>
      </c>
      <c r="I15" s="85">
        <f t="shared" si="1"/>
        <v>2027.3</v>
      </c>
      <c r="J15" s="86">
        <v>2</v>
      </c>
      <c r="L15" s="93" t="s">
        <v>48</v>
      </c>
      <c r="M15" s="94"/>
      <c r="N15" s="95"/>
      <c r="O15" s="7">
        <f t="shared" ref="O15" si="7">E15-10</f>
        <v>100</v>
      </c>
      <c r="P15" s="29">
        <v>29.4</v>
      </c>
      <c r="Q15" s="49">
        <v>0.15</v>
      </c>
      <c r="R15" s="51">
        <f t="shared" si="2"/>
        <v>24.99</v>
      </c>
      <c r="S15" s="85">
        <f t="shared" si="3"/>
        <v>2499</v>
      </c>
      <c r="T15" s="86">
        <v>2</v>
      </c>
    </row>
    <row r="16" spans="2:1029" s="10" customFormat="1" ht="19.95" customHeight="1" x14ac:dyDescent="0.3">
      <c r="B16" s="93" t="s">
        <v>39</v>
      </c>
      <c r="C16" s="94"/>
      <c r="D16" s="95"/>
      <c r="E16" s="63">
        <v>85</v>
      </c>
      <c r="F16" s="29">
        <v>21.06</v>
      </c>
      <c r="G16" s="52"/>
      <c r="H16" s="51">
        <f t="shared" si="0"/>
        <v>21.06</v>
      </c>
      <c r="I16" s="85">
        <f t="shared" si="1"/>
        <v>1790.1</v>
      </c>
      <c r="J16" s="86">
        <v>2</v>
      </c>
      <c r="L16" s="93" t="s">
        <v>49</v>
      </c>
      <c r="M16" s="94"/>
      <c r="N16" s="95"/>
      <c r="O16" s="7">
        <f t="shared" ref="O16" si="8">E16+25</f>
        <v>110</v>
      </c>
      <c r="P16" s="29">
        <v>36.25</v>
      </c>
      <c r="Q16" s="49">
        <v>0.13</v>
      </c>
      <c r="R16" s="51">
        <f t="shared" si="2"/>
        <v>31.537500000000001</v>
      </c>
      <c r="S16" s="85">
        <f t="shared" si="3"/>
        <v>3469.125</v>
      </c>
      <c r="T16" s="86">
        <v>2</v>
      </c>
    </row>
    <row r="17" spans="2:20" s="10" customFormat="1" ht="19.95" customHeight="1" x14ac:dyDescent="0.3">
      <c r="B17" s="93" t="s">
        <v>40</v>
      </c>
      <c r="C17" s="94"/>
      <c r="D17" s="95"/>
      <c r="E17" s="63">
        <v>41</v>
      </c>
      <c r="F17" s="29">
        <v>13.64</v>
      </c>
      <c r="G17" s="52">
        <v>0.18</v>
      </c>
      <c r="H17" s="51">
        <f t="shared" si="0"/>
        <v>11.184800000000001</v>
      </c>
      <c r="I17" s="85">
        <f t="shared" si="1"/>
        <v>458.57680000000005</v>
      </c>
      <c r="J17" s="86">
        <v>2</v>
      </c>
      <c r="L17" s="93" t="s">
        <v>67</v>
      </c>
      <c r="M17" s="94"/>
      <c r="N17" s="95"/>
      <c r="O17" s="7">
        <f t="shared" ref="O17" si="9">E17-33</f>
        <v>8</v>
      </c>
      <c r="P17" s="29">
        <v>7.36</v>
      </c>
      <c r="Q17" s="49"/>
      <c r="R17" s="51">
        <f t="shared" si="2"/>
        <v>7.36</v>
      </c>
      <c r="S17" s="85">
        <f t="shared" si="3"/>
        <v>58.88</v>
      </c>
      <c r="T17" s="87">
        <v>1</v>
      </c>
    </row>
    <row r="18" spans="2:20" s="10" customFormat="1" ht="19.95" customHeight="1" x14ac:dyDescent="0.3">
      <c r="B18" s="93" t="s">
        <v>41</v>
      </c>
      <c r="C18" s="94"/>
      <c r="D18" s="95"/>
      <c r="E18" s="63">
        <v>20</v>
      </c>
      <c r="F18" s="29">
        <v>22.48</v>
      </c>
      <c r="G18" s="52"/>
      <c r="H18" s="51">
        <f t="shared" si="0"/>
        <v>22.48</v>
      </c>
      <c r="I18" s="85">
        <f t="shared" si="1"/>
        <v>449.6</v>
      </c>
      <c r="J18" s="86">
        <v>2</v>
      </c>
      <c r="L18" s="93" t="s">
        <v>68</v>
      </c>
      <c r="M18" s="94"/>
      <c r="N18" s="95"/>
      <c r="O18" s="7">
        <f t="shared" ref="O18" si="10">E18-10</f>
        <v>10</v>
      </c>
      <c r="P18" s="29">
        <v>6.68</v>
      </c>
      <c r="Q18" s="49"/>
      <c r="R18" s="51">
        <f t="shared" si="2"/>
        <v>6.68</v>
      </c>
      <c r="S18" s="85">
        <f t="shared" si="3"/>
        <v>66.8</v>
      </c>
      <c r="T18" s="87">
        <v>1</v>
      </c>
    </row>
    <row r="19" spans="2:20" s="10" customFormat="1" ht="19.95" customHeight="1" x14ac:dyDescent="0.3">
      <c r="B19" s="93" t="s">
        <v>87</v>
      </c>
      <c r="C19" s="94"/>
      <c r="D19" s="95"/>
      <c r="E19" s="63">
        <v>59</v>
      </c>
      <c r="F19" s="29">
        <v>7.21</v>
      </c>
      <c r="G19" s="52"/>
      <c r="H19" s="51">
        <f t="shared" si="0"/>
        <v>7.21</v>
      </c>
      <c r="I19" s="85">
        <f t="shared" si="1"/>
        <v>425.39</v>
      </c>
      <c r="J19" s="87">
        <v>1</v>
      </c>
      <c r="L19" s="93" t="s">
        <v>69</v>
      </c>
      <c r="M19" s="94"/>
      <c r="N19" s="95"/>
      <c r="O19" s="7">
        <f t="shared" ref="O19" si="11">E19+25</f>
        <v>84</v>
      </c>
      <c r="P19" s="29">
        <v>2.67</v>
      </c>
      <c r="Q19" s="49">
        <v>0.05</v>
      </c>
      <c r="R19" s="51">
        <f t="shared" si="2"/>
        <v>2.5364999999999998</v>
      </c>
      <c r="S19" s="85">
        <f t="shared" si="3"/>
        <v>213.06599999999997</v>
      </c>
      <c r="T19" s="87">
        <v>1</v>
      </c>
    </row>
    <row r="20" spans="2:20" s="10" customFormat="1" ht="19.95" customHeight="1" x14ac:dyDescent="0.3">
      <c r="B20" s="93" t="s">
        <v>22</v>
      </c>
      <c r="C20" s="94"/>
      <c r="D20" s="95"/>
      <c r="E20" s="63">
        <v>50</v>
      </c>
      <c r="F20" s="29">
        <v>5.86</v>
      </c>
      <c r="G20" s="52">
        <v>0.06</v>
      </c>
      <c r="H20" s="51">
        <f t="shared" si="0"/>
        <v>5.5084</v>
      </c>
      <c r="I20" s="85">
        <f t="shared" si="1"/>
        <v>275.42</v>
      </c>
      <c r="J20" s="87">
        <v>1</v>
      </c>
      <c r="L20" s="93" t="s">
        <v>70</v>
      </c>
      <c r="M20" s="94"/>
      <c r="N20" s="95"/>
      <c r="O20" s="7">
        <f t="shared" ref="O20" si="12">E20-33</f>
        <v>17</v>
      </c>
      <c r="P20" s="29">
        <v>4.97</v>
      </c>
      <c r="Q20" s="49"/>
      <c r="R20" s="51">
        <f t="shared" si="2"/>
        <v>4.97</v>
      </c>
      <c r="S20" s="85">
        <f t="shared" si="3"/>
        <v>84.49</v>
      </c>
      <c r="T20" s="87">
        <v>1</v>
      </c>
    </row>
    <row r="21" spans="2:20" s="10" customFormat="1" ht="19.95" customHeight="1" x14ac:dyDescent="0.3">
      <c r="B21" s="93" t="s">
        <v>23</v>
      </c>
      <c r="C21" s="94"/>
      <c r="D21" s="95"/>
      <c r="E21" s="63">
        <v>74</v>
      </c>
      <c r="F21" s="29">
        <v>4.7300000000000004</v>
      </c>
      <c r="G21" s="52">
        <v>0.06</v>
      </c>
      <c r="H21" s="51">
        <f t="shared" si="0"/>
        <v>4.4462000000000002</v>
      </c>
      <c r="I21" s="85">
        <f t="shared" si="1"/>
        <v>329.0188</v>
      </c>
      <c r="J21" s="87">
        <v>1</v>
      </c>
      <c r="L21" s="93" t="s">
        <v>71</v>
      </c>
      <c r="M21" s="94"/>
      <c r="N21" s="95"/>
      <c r="O21" s="7">
        <f t="shared" ref="O21" si="13">E21-10</f>
        <v>64</v>
      </c>
      <c r="P21" s="29">
        <v>5.54</v>
      </c>
      <c r="Q21" s="49">
        <v>0.03</v>
      </c>
      <c r="R21" s="51">
        <f t="shared" si="2"/>
        <v>5.3738000000000001</v>
      </c>
      <c r="S21" s="85">
        <f t="shared" si="3"/>
        <v>343.92320000000001</v>
      </c>
      <c r="T21" s="87">
        <v>1</v>
      </c>
    </row>
    <row r="22" spans="2:20" s="10" customFormat="1" ht="19.95" customHeight="1" x14ac:dyDescent="0.3">
      <c r="B22" s="93" t="s">
        <v>24</v>
      </c>
      <c r="C22" s="94"/>
      <c r="D22" s="95"/>
      <c r="E22" s="63">
        <v>52</v>
      </c>
      <c r="F22" s="29">
        <v>1.55</v>
      </c>
      <c r="G22" s="52">
        <v>7.0000000000000007E-2</v>
      </c>
      <c r="H22" s="51">
        <f t="shared" si="0"/>
        <v>1.4415</v>
      </c>
      <c r="I22" s="85">
        <f t="shared" si="1"/>
        <v>74.957999999999998</v>
      </c>
      <c r="J22" s="87">
        <v>1</v>
      </c>
      <c r="L22" s="93" t="s">
        <v>72</v>
      </c>
      <c r="M22" s="94"/>
      <c r="N22" s="95"/>
      <c r="O22" s="7">
        <f t="shared" ref="O22" si="14">E22+25</f>
        <v>77</v>
      </c>
      <c r="P22" s="29">
        <v>4.28</v>
      </c>
      <c r="Q22" s="49">
        <v>0.03</v>
      </c>
      <c r="R22" s="51">
        <f t="shared" si="2"/>
        <v>4.1516000000000002</v>
      </c>
      <c r="S22" s="85">
        <f t="shared" si="3"/>
        <v>319.67320000000001</v>
      </c>
      <c r="T22" s="87">
        <v>1</v>
      </c>
    </row>
    <row r="23" spans="2:20" s="10" customFormat="1" ht="19.95" customHeight="1" x14ac:dyDescent="0.3">
      <c r="B23" s="93" t="s">
        <v>25</v>
      </c>
      <c r="C23" s="94"/>
      <c r="D23" s="95"/>
      <c r="E23" s="63">
        <v>63</v>
      </c>
      <c r="F23" s="29">
        <v>5.58</v>
      </c>
      <c r="G23" s="52">
        <v>7.0000000000000007E-2</v>
      </c>
      <c r="H23" s="51">
        <f t="shared" si="0"/>
        <v>5.1894</v>
      </c>
      <c r="I23" s="85">
        <f t="shared" si="1"/>
        <v>326.93220000000002</v>
      </c>
      <c r="J23" s="87">
        <v>1</v>
      </c>
      <c r="L23" s="93" t="s">
        <v>73</v>
      </c>
      <c r="M23" s="94"/>
      <c r="N23" s="95"/>
      <c r="O23" s="7">
        <f t="shared" ref="O23" si="15">E23-33</f>
        <v>30</v>
      </c>
      <c r="P23" s="29">
        <v>6.53</v>
      </c>
      <c r="Q23" s="49"/>
      <c r="R23" s="51">
        <f t="shared" si="2"/>
        <v>6.53</v>
      </c>
      <c r="S23" s="85">
        <f t="shared" si="3"/>
        <v>195.9</v>
      </c>
      <c r="T23" s="87">
        <v>1</v>
      </c>
    </row>
    <row r="24" spans="2:20" s="10" customFormat="1" ht="19.95" customHeight="1" x14ac:dyDescent="0.3">
      <c r="B24" s="93" t="s">
        <v>63</v>
      </c>
      <c r="C24" s="94"/>
      <c r="D24" s="95"/>
      <c r="E24" s="63">
        <v>12</v>
      </c>
      <c r="F24" s="29">
        <v>3.27</v>
      </c>
      <c r="G24" s="52"/>
      <c r="H24" s="51">
        <f t="shared" si="0"/>
        <v>3.27</v>
      </c>
      <c r="I24" s="85">
        <f t="shared" si="1"/>
        <v>39.24</v>
      </c>
      <c r="J24" s="87">
        <v>1</v>
      </c>
      <c r="L24" s="93" t="s">
        <v>74</v>
      </c>
      <c r="M24" s="94"/>
      <c r="N24" s="95"/>
      <c r="O24" s="7">
        <f t="shared" ref="O24" si="16">E24-10</f>
        <v>2</v>
      </c>
      <c r="P24" s="29">
        <v>6.53</v>
      </c>
      <c r="Q24" s="49"/>
      <c r="R24" s="51">
        <f t="shared" si="2"/>
        <v>6.53</v>
      </c>
      <c r="S24" s="85">
        <f t="shared" si="3"/>
        <v>13.06</v>
      </c>
      <c r="T24" s="87">
        <v>1</v>
      </c>
    </row>
    <row r="25" spans="2:20" s="10" customFormat="1" ht="19.95" customHeight="1" x14ac:dyDescent="0.3">
      <c r="B25" s="93" t="s">
        <v>64</v>
      </c>
      <c r="C25" s="94"/>
      <c r="D25" s="95"/>
      <c r="E25" s="63">
        <v>12</v>
      </c>
      <c r="F25" s="29">
        <v>5.72</v>
      </c>
      <c r="G25" s="52">
        <v>0.1</v>
      </c>
      <c r="H25" s="51">
        <f t="shared" si="0"/>
        <v>5.1479999999999997</v>
      </c>
      <c r="I25" s="85">
        <f t="shared" si="1"/>
        <v>61.775999999999996</v>
      </c>
      <c r="J25" s="87">
        <v>1</v>
      </c>
      <c r="L25" s="93" t="s">
        <v>75</v>
      </c>
      <c r="M25" s="94"/>
      <c r="N25" s="95"/>
      <c r="O25" s="7">
        <f t="shared" ref="O25" si="17">E25+25</f>
        <v>37</v>
      </c>
      <c r="P25" s="29">
        <v>6.53</v>
      </c>
      <c r="Q25" s="49">
        <v>0.08</v>
      </c>
      <c r="R25" s="51">
        <f t="shared" si="2"/>
        <v>6.0076000000000001</v>
      </c>
      <c r="S25" s="85">
        <f t="shared" si="3"/>
        <v>222.28120000000001</v>
      </c>
      <c r="T25" s="87">
        <v>1</v>
      </c>
    </row>
    <row r="26" spans="2:20" s="1" customFormat="1" ht="19.95" customHeight="1" x14ac:dyDescent="0.25">
      <c r="B26" s="93" t="s">
        <v>65</v>
      </c>
      <c r="C26" s="94"/>
      <c r="D26" s="95"/>
      <c r="E26" s="39">
        <v>12</v>
      </c>
      <c r="F26" s="30">
        <v>4.67</v>
      </c>
      <c r="G26" s="52"/>
      <c r="H26" s="51">
        <f t="shared" si="0"/>
        <v>4.67</v>
      </c>
      <c r="I26" s="85">
        <f t="shared" si="1"/>
        <v>56.04</v>
      </c>
      <c r="J26" s="87">
        <v>1</v>
      </c>
      <c r="L26" s="93" t="s">
        <v>76</v>
      </c>
      <c r="M26" s="94"/>
      <c r="N26" s="95"/>
      <c r="O26" s="7">
        <v>150</v>
      </c>
      <c r="P26" s="30">
        <v>5.64</v>
      </c>
      <c r="Q26" s="49">
        <v>0.11</v>
      </c>
      <c r="R26" s="51">
        <f t="shared" si="2"/>
        <v>5.0195999999999996</v>
      </c>
      <c r="S26" s="85">
        <f t="shared" si="3"/>
        <v>752.93999999999994</v>
      </c>
      <c r="T26" s="87">
        <v>1</v>
      </c>
    </row>
    <row r="27" spans="2:20" s="1" customFormat="1" ht="19.95" customHeight="1" x14ac:dyDescent="0.25">
      <c r="B27" s="93" t="s">
        <v>66</v>
      </c>
      <c r="C27" s="94"/>
      <c r="D27" s="95"/>
      <c r="E27" s="40">
        <v>15</v>
      </c>
      <c r="F27" s="30">
        <v>5.33</v>
      </c>
      <c r="G27" s="52"/>
      <c r="H27" s="51">
        <f t="shared" si="0"/>
        <v>5.33</v>
      </c>
      <c r="I27" s="85">
        <f t="shared" si="1"/>
        <v>79.95</v>
      </c>
      <c r="J27" s="87">
        <v>1</v>
      </c>
      <c r="L27" s="93" t="s">
        <v>77</v>
      </c>
      <c r="M27" s="94"/>
      <c r="N27" s="95"/>
      <c r="O27" s="7">
        <f t="shared" ref="O27" si="18">E27-10</f>
        <v>5</v>
      </c>
      <c r="P27" s="30">
        <v>5.64</v>
      </c>
      <c r="Q27" s="27"/>
      <c r="R27" s="51">
        <f t="shared" si="2"/>
        <v>5.64</v>
      </c>
      <c r="S27" s="85">
        <f t="shared" si="3"/>
        <v>28.2</v>
      </c>
      <c r="T27" s="87">
        <v>1</v>
      </c>
    </row>
    <row r="28" spans="2:20" s="1" customFormat="1" ht="19.95" customHeight="1" x14ac:dyDescent="0.25">
      <c r="B28" s="41"/>
      <c r="C28" s="23"/>
      <c r="D28" s="23"/>
      <c r="E28" s="35"/>
      <c r="F28" s="11" t="s">
        <v>6</v>
      </c>
      <c r="G28" s="57"/>
      <c r="H28" s="66"/>
      <c r="I28" s="90">
        <f>SUM(I9:I27)</f>
        <v>13961.928200000002</v>
      </c>
      <c r="J28" s="25"/>
      <c r="L28" s="23"/>
      <c r="M28" s="23"/>
      <c r="N28" s="23"/>
      <c r="O28" s="35"/>
      <c r="P28" s="36" t="s">
        <v>6</v>
      </c>
      <c r="Q28" s="4"/>
      <c r="R28" s="13"/>
      <c r="S28" s="90">
        <f>SUM(S9:S27)</f>
        <v>15011.376599999998</v>
      </c>
      <c r="T28" s="25"/>
    </row>
    <row r="29" spans="2:20" s="1" customFormat="1" ht="19.95" customHeight="1" x14ac:dyDescent="0.25">
      <c r="B29" s="15"/>
      <c r="C29" s="22"/>
      <c r="D29" s="22"/>
      <c r="E29" s="22"/>
      <c r="F29" s="11" t="s">
        <v>16</v>
      </c>
      <c r="G29" s="57"/>
      <c r="H29" s="19">
        <v>0.08</v>
      </c>
      <c r="I29" s="14">
        <f>I28*H29</f>
        <v>1116.9542560000002</v>
      </c>
      <c r="J29" s="25"/>
      <c r="L29" s="22"/>
      <c r="M29" s="22"/>
      <c r="N29" s="22"/>
      <c r="O29" s="22"/>
      <c r="P29" s="36" t="s">
        <v>16</v>
      </c>
      <c r="Q29" s="4"/>
      <c r="R29" s="16">
        <v>0.12</v>
      </c>
      <c r="S29" s="14">
        <f>S28*R29</f>
        <v>1801.3651919999998</v>
      </c>
      <c r="T29" s="25"/>
    </row>
    <row r="30" spans="2:20" s="1" customFormat="1" ht="19.95" customHeight="1" x14ac:dyDescent="0.25">
      <c r="B30" s="22"/>
      <c r="C30" s="22"/>
      <c r="D30" s="22"/>
      <c r="E30" s="22"/>
      <c r="F30" s="11" t="s">
        <v>16</v>
      </c>
      <c r="G30" s="57"/>
      <c r="H30" s="19"/>
      <c r="I30" s="14">
        <f>(I28-I29)*H30</f>
        <v>0</v>
      </c>
      <c r="J30" s="25"/>
      <c r="L30" s="22"/>
      <c r="M30" s="22"/>
      <c r="N30" s="22"/>
      <c r="O30" s="22"/>
      <c r="P30" s="36" t="s">
        <v>16</v>
      </c>
      <c r="Q30" s="4"/>
      <c r="R30" s="16">
        <v>0.05</v>
      </c>
      <c r="S30" s="14">
        <f>(S28-S29)*R30</f>
        <v>660.50057040000002</v>
      </c>
      <c r="T30" s="25"/>
    </row>
    <row r="31" spans="2:20" s="1" customFormat="1" ht="19.95" customHeight="1" x14ac:dyDescent="0.25">
      <c r="B31" s="102" t="s">
        <v>13</v>
      </c>
      <c r="C31" s="103"/>
      <c r="D31" s="104"/>
      <c r="E31" s="22"/>
      <c r="F31" s="11" t="s">
        <v>11</v>
      </c>
      <c r="G31" s="57"/>
      <c r="H31" s="18"/>
      <c r="I31" s="14">
        <f>I28-I29-I30</f>
        <v>12844.973944000001</v>
      </c>
      <c r="J31" s="25"/>
      <c r="L31" s="102" t="s">
        <v>13</v>
      </c>
      <c r="M31" s="103"/>
      <c r="N31" s="104"/>
      <c r="O31" s="22"/>
      <c r="P31" s="36" t="s">
        <v>11</v>
      </c>
      <c r="Q31" s="4"/>
      <c r="R31" s="18"/>
      <c r="S31" s="14">
        <f>S28-S29-S30</f>
        <v>12549.510837599999</v>
      </c>
      <c r="T31" s="25"/>
    </row>
    <row r="32" spans="2:20" s="1" customFormat="1" ht="19.95" customHeight="1" x14ac:dyDescent="0.25">
      <c r="B32" s="45" t="s">
        <v>14</v>
      </c>
      <c r="C32" s="53" t="s">
        <v>15</v>
      </c>
      <c r="D32" s="53" t="s">
        <v>9</v>
      </c>
      <c r="E32" s="58"/>
      <c r="F32" s="60" t="s">
        <v>7</v>
      </c>
      <c r="G32" s="17" t="s">
        <v>17</v>
      </c>
      <c r="H32" s="19"/>
      <c r="I32" s="14">
        <f>I31*H32</f>
        <v>0</v>
      </c>
      <c r="J32" s="25"/>
      <c r="L32" s="45" t="s">
        <v>14</v>
      </c>
      <c r="M32" s="46" t="s">
        <v>15</v>
      </c>
      <c r="N32" s="47" t="s">
        <v>9</v>
      </c>
      <c r="O32" s="22"/>
      <c r="P32" s="36" t="s">
        <v>7</v>
      </c>
      <c r="Q32" s="48" t="s">
        <v>17</v>
      </c>
      <c r="R32" s="19"/>
      <c r="S32" s="14">
        <f>S31*R32</f>
        <v>0</v>
      </c>
      <c r="T32" s="25"/>
    </row>
    <row r="33" spans="2:1029" s="1" customFormat="1" ht="19.95" customHeight="1" x14ac:dyDescent="0.25">
      <c r="B33" s="88">
        <f>SUM(I19:I27)*(1-H29)*(1-H30)*(1-H32)</f>
        <v>1535.2270000000001</v>
      </c>
      <c r="C33" s="38">
        <v>5.5E-2</v>
      </c>
      <c r="D33" s="64">
        <f>B33*C33</f>
        <v>84.437485000000009</v>
      </c>
      <c r="E33" s="59"/>
      <c r="F33" s="61" t="s">
        <v>8</v>
      </c>
      <c r="G33" s="4"/>
      <c r="H33" s="18"/>
      <c r="I33" s="14">
        <f>I31-I32</f>
        <v>12844.973944000001</v>
      </c>
      <c r="J33" s="25"/>
      <c r="L33" s="88">
        <f>SUM(S17:S27)*(1-R29)*(1-R30)*(1-R32)</f>
        <v>1922.1425695999999</v>
      </c>
      <c r="M33" s="38">
        <v>5.5E-2</v>
      </c>
      <c r="N33" s="65">
        <f>L33*M33</f>
        <v>105.71784132799999</v>
      </c>
      <c r="O33" s="22"/>
      <c r="P33" s="36" t="s">
        <v>8</v>
      </c>
      <c r="Q33" s="4"/>
      <c r="R33" s="18"/>
      <c r="S33" s="14">
        <f>S31-S32</f>
        <v>12549.510837599999</v>
      </c>
      <c r="T33" s="25"/>
    </row>
    <row r="34" spans="2:1029" s="1" customFormat="1" ht="19.95" customHeight="1" x14ac:dyDescent="0.25">
      <c r="B34" s="89">
        <f>SUM(I9:I18)*(1-H29)*(1-H30)*(1-H32)</f>
        <v>11309.746944000002</v>
      </c>
      <c r="C34" s="56">
        <v>0.2</v>
      </c>
      <c r="D34" s="64">
        <f>B34*C34</f>
        <v>2261.9493888000006</v>
      </c>
      <c r="E34" s="58"/>
      <c r="F34" s="60" t="s">
        <v>9</v>
      </c>
      <c r="G34" s="4"/>
      <c r="H34" s="19"/>
      <c r="I34" s="14">
        <f>D34+D33</f>
        <v>2346.3868738000006</v>
      </c>
      <c r="J34" s="25"/>
      <c r="L34" s="89">
        <f>SUM(S9:S16)*(1-R29)*(1-R30)*(1-R32)</f>
        <v>10627.368268</v>
      </c>
      <c r="M34" s="55">
        <v>0.2</v>
      </c>
      <c r="N34" s="65">
        <f>L34*M34</f>
        <v>2125.4736536</v>
      </c>
      <c r="O34" s="22"/>
      <c r="P34" s="36" t="s">
        <v>9</v>
      </c>
      <c r="Q34" s="4"/>
      <c r="R34" s="19"/>
      <c r="S34" s="14">
        <f>N34+N33</f>
        <v>2231.1914949279999</v>
      </c>
      <c r="T34" s="25"/>
    </row>
    <row r="35" spans="2:1029" s="1" customFormat="1" ht="19.95" customHeight="1" x14ac:dyDescent="0.25">
      <c r="B35" s="92">
        <f>B33+B34</f>
        <v>12844.973944000003</v>
      </c>
      <c r="C35" s="43"/>
      <c r="D35" s="44"/>
      <c r="E35" s="59"/>
      <c r="F35" s="61" t="s">
        <v>10</v>
      </c>
      <c r="G35" s="4"/>
      <c r="H35" s="13"/>
      <c r="I35" s="90">
        <f>I33+I34</f>
        <v>15191.360817800001</v>
      </c>
      <c r="J35" s="25"/>
      <c r="L35" s="92">
        <f>L33+L34</f>
        <v>12549.510837600001</v>
      </c>
      <c r="M35" s="43"/>
      <c r="N35" s="44"/>
      <c r="O35" s="22"/>
      <c r="P35" s="37" t="s">
        <v>10</v>
      </c>
      <c r="Q35" s="20"/>
      <c r="R35" s="21"/>
      <c r="S35" s="90">
        <f>S33+S34</f>
        <v>14780.702332527999</v>
      </c>
      <c r="T35" s="25"/>
    </row>
    <row r="36" spans="2:1029" s="1" customFormat="1" ht="16.95" customHeight="1" x14ac:dyDescent="0.25">
      <c r="B36" s="22"/>
      <c r="C36" s="22"/>
      <c r="D36" s="22"/>
      <c r="E36" s="22"/>
      <c r="F36" s="23"/>
      <c r="G36" s="23"/>
      <c r="H36" s="24"/>
      <c r="I36" s="25"/>
      <c r="J36" s="25"/>
      <c r="L36" s="22"/>
      <c r="M36" s="22"/>
      <c r="N36" s="22"/>
      <c r="O36" s="22"/>
      <c r="P36" s="23"/>
      <c r="Q36" s="23"/>
      <c r="R36" s="24"/>
      <c r="S36" s="25"/>
      <c r="T36" s="25"/>
    </row>
    <row r="37" spans="2:1029" s="1" customFormat="1" ht="28.35" customHeight="1" x14ac:dyDescent="0.25">
      <c r="B37" s="3" t="s">
        <v>20</v>
      </c>
      <c r="C37" s="4"/>
      <c r="D37" s="4"/>
      <c r="E37" s="6"/>
      <c r="F37" s="26"/>
      <c r="G37" s="5"/>
      <c r="H37" s="5"/>
      <c r="I37" s="14"/>
      <c r="J37" s="25"/>
      <c r="L37" s="3" t="s">
        <v>20</v>
      </c>
      <c r="M37" s="4"/>
      <c r="N37" s="4"/>
      <c r="O37" s="6"/>
      <c r="P37" s="26"/>
      <c r="Q37" s="5"/>
      <c r="R37" s="5"/>
      <c r="S37" s="14"/>
      <c r="T37" s="25"/>
    </row>
    <row r="41" spans="2:1029" s="34" customFormat="1" ht="32.4" customHeight="1" x14ac:dyDescent="0.35">
      <c r="B41" s="68" t="s">
        <v>30</v>
      </c>
      <c r="C41" s="68"/>
      <c r="D41" s="68"/>
      <c r="E41" s="68"/>
      <c r="F41" s="68"/>
      <c r="G41" s="75" t="s">
        <v>18</v>
      </c>
      <c r="H41" s="68"/>
      <c r="I41" s="68"/>
      <c r="J41" s="68"/>
      <c r="L41" s="31" t="s">
        <v>31</v>
      </c>
      <c r="M41" s="31"/>
      <c r="N41" s="31"/>
      <c r="O41" s="31"/>
      <c r="P41" s="31"/>
      <c r="Q41" s="50" t="s">
        <v>18</v>
      </c>
      <c r="R41" s="31"/>
      <c r="S41" s="32"/>
      <c r="T41" s="68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  <c r="IQ41" s="33"/>
      <c r="IR41" s="33"/>
      <c r="IS41" s="33"/>
      <c r="IT41" s="33"/>
      <c r="IU41" s="33"/>
      <c r="IV41" s="33"/>
      <c r="IW41" s="33"/>
      <c r="IX41" s="33"/>
      <c r="IY41" s="33"/>
      <c r="IZ41" s="33"/>
      <c r="JA41" s="33"/>
      <c r="JB41" s="33"/>
      <c r="JC41" s="33"/>
      <c r="JD41" s="33"/>
      <c r="JE41" s="33"/>
      <c r="JF41" s="33"/>
      <c r="JG41" s="33"/>
      <c r="JH41" s="33"/>
      <c r="JI41" s="33"/>
      <c r="JJ41" s="33"/>
      <c r="JK41" s="33"/>
      <c r="JL41" s="33"/>
      <c r="JM41" s="33"/>
      <c r="JN41" s="33"/>
      <c r="JO41" s="33"/>
      <c r="JP41" s="33"/>
      <c r="JQ41" s="33"/>
      <c r="JR41" s="33"/>
      <c r="JS41" s="33"/>
      <c r="JT41" s="33"/>
      <c r="JU41" s="33"/>
      <c r="JV41" s="33"/>
      <c r="JW41" s="33"/>
      <c r="JX41" s="33"/>
      <c r="JY41" s="33"/>
      <c r="JZ41" s="33"/>
      <c r="KA41" s="33"/>
      <c r="KB41" s="33"/>
      <c r="KC41" s="33"/>
      <c r="KD41" s="33"/>
      <c r="KE41" s="33"/>
      <c r="KF41" s="33"/>
      <c r="KG41" s="33"/>
      <c r="KH41" s="33"/>
      <c r="KI41" s="33"/>
      <c r="KJ41" s="33"/>
      <c r="KK41" s="33"/>
      <c r="KL41" s="33"/>
      <c r="KM41" s="33"/>
      <c r="KN41" s="33"/>
      <c r="KO41" s="33"/>
      <c r="KP41" s="33"/>
      <c r="KQ41" s="33"/>
      <c r="KR41" s="33"/>
      <c r="KS41" s="33"/>
      <c r="KT41" s="33"/>
      <c r="KU41" s="33"/>
      <c r="KV41" s="33"/>
      <c r="KW41" s="33"/>
      <c r="KX41" s="33"/>
      <c r="KY41" s="33"/>
      <c r="KZ41" s="33"/>
      <c r="LA41" s="33"/>
      <c r="LB41" s="33"/>
      <c r="LC41" s="33"/>
      <c r="LD41" s="33"/>
      <c r="LE41" s="33"/>
      <c r="LF41" s="33"/>
      <c r="LG41" s="33"/>
      <c r="LH41" s="33"/>
      <c r="LI41" s="33"/>
      <c r="LJ41" s="33"/>
      <c r="LK41" s="33"/>
      <c r="LL41" s="33"/>
      <c r="LM41" s="33"/>
      <c r="LN41" s="33"/>
      <c r="LO41" s="33"/>
      <c r="LP41" s="33"/>
      <c r="LQ41" s="33"/>
      <c r="LR41" s="33"/>
      <c r="LS41" s="33"/>
      <c r="LT41" s="33"/>
      <c r="LU41" s="33"/>
      <c r="LV41" s="33"/>
      <c r="LW41" s="33"/>
      <c r="LX41" s="33"/>
      <c r="LY41" s="33"/>
      <c r="LZ41" s="33"/>
      <c r="MA41" s="33"/>
      <c r="MB41" s="33"/>
      <c r="MC41" s="33"/>
      <c r="MD41" s="33"/>
      <c r="ME41" s="33"/>
      <c r="MF41" s="33"/>
      <c r="MG41" s="33"/>
      <c r="MH41" s="33"/>
      <c r="MI41" s="33"/>
      <c r="MJ41" s="33"/>
      <c r="MK41" s="33"/>
      <c r="ML41" s="33"/>
      <c r="MM41" s="33"/>
      <c r="MN41" s="33"/>
      <c r="MO41" s="33"/>
      <c r="MP41" s="33"/>
      <c r="MQ41" s="33"/>
      <c r="MR41" s="33"/>
      <c r="MS41" s="33"/>
      <c r="MT41" s="33"/>
      <c r="MU41" s="33"/>
      <c r="MV41" s="33"/>
      <c r="MW41" s="33"/>
      <c r="MX41" s="33"/>
      <c r="MY41" s="33"/>
      <c r="MZ41" s="33"/>
      <c r="NA41" s="33"/>
      <c r="NB41" s="33"/>
      <c r="NC41" s="33"/>
      <c r="ND41" s="33"/>
      <c r="NE41" s="33"/>
      <c r="NF41" s="33"/>
      <c r="NG41" s="33"/>
      <c r="NH41" s="33"/>
      <c r="NI41" s="33"/>
      <c r="NJ41" s="33"/>
      <c r="NK41" s="33"/>
      <c r="NL41" s="33"/>
      <c r="NM41" s="33"/>
      <c r="NN41" s="33"/>
      <c r="NO41" s="33"/>
      <c r="NP41" s="33"/>
      <c r="NQ41" s="33"/>
      <c r="NR41" s="33"/>
      <c r="NS41" s="33"/>
      <c r="NT41" s="33"/>
      <c r="NU41" s="33"/>
      <c r="NV41" s="33"/>
      <c r="NW41" s="33"/>
      <c r="NX41" s="33"/>
      <c r="NY41" s="33"/>
      <c r="NZ41" s="33"/>
      <c r="OA41" s="33"/>
      <c r="OB41" s="33"/>
      <c r="OC41" s="33"/>
      <c r="OD41" s="33"/>
      <c r="OE41" s="33"/>
      <c r="OF41" s="33"/>
      <c r="OG41" s="33"/>
      <c r="OH41" s="33"/>
      <c r="OI41" s="33"/>
      <c r="OJ41" s="33"/>
      <c r="OK41" s="33"/>
      <c r="OL41" s="33"/>
      <c r="OM41" s="33"/>
      <c r="ON41" s="33"/>
      <c r="OO41" s="33"/>
      <c r="OP41" s="33"/>
      <c r="OQ41" s="33"/>
      <c r="OR41" s="33"/>
      <c r="OS41" s="33"/>
      <c r="OT41" s="33"/>
      <c r="OU41" s="33"/>
      <c r="OV41" s="33"/>
      <c r="OW41" s="33"/>
      <c r="OX41" s="33"/>
      <c r="OY41" s="33"/>
      <c r="OZ41" s="33"/>
      <c r="PA41" s="33"/>
      <c r="PB41" s="33"/>
      <c r="PC41" s="33"/>
      <c r="PD41" s="33"/>
      <c r="PE41" s="33"/>
      <c r="PF41" s="33"/>
      <c r="PG41" s="33"/>
      <c r="PH41" s="33"/>
      <c r="PI41" s="33"/>
      <c r="PJ41" s="33"/>
      <c r="PK41" s="33"/>
      <c r="PL41" s="33"/>
      <c r="PM41" s="33"/>
      <c r="PN41" s="33"/>
      <c r="PO41" s="33"/>
      <c r="PP41" s="33"/>
      <c r="PQ41" s="33"/>
      <c r="PR41" s="33"/>
      <c r="PS41" s="33"/>
      <c r="PT41" s="33"/>
      <c r="PU41" s="33"/>
      <c r="PV41" s="33"/>
      <c r="PW41" s="33"/>
      <c r="PX41" s="33"/>
      <c r="PY41" s="33"/>
      <c r="PZ41" s="33"/>
      <c r="QA41" s="33"/>
      <c r="QB41" s="33"/>
      <c r="QC41" s="33"/>
      <c r="QD41" s="33"/>
      <c r="QE41" s="33"/>
      <c r="QF41" s="33"/>
      <c r="QG41" s="33"/>
      <c r="QH41" s="33"/>
      <c r="QI41" s="33"/>
      <c r="QJ41" s="33"/>
      <c r="QK41" s="33"/>
      <c r="QL41" s="33"/>
      <c r="QM41" s="33"/>
      <c r="QN41" s="33"/>
      <c r="QO41" s="33"/>
      <c r="QP41" s="33"/>
      <c r="QQ41" s="33"/>
      <c r="QR41" s="33"/>
      <c r="QS41" s="33"/>
      <c r="QT41" s="33"/>
      <c r="QU41" s="33"/>
      <c r="QV41" s="33"/>
      <c r="QW41" s="33"/>
      <c r="QX41" s="33"/>
      <c r="QY41" s="33"/>
      <c r="QZ41" s="33"/>
      <c r="RA41" s="33"/>
      <c r="RB41" s="33"/>
      <c r="RC41" s="33"/>
      <c r="RD41" s="33"/>
      <c r="RE41" s="33"/>
      <c r="RF41" s="33"/>
      <c r="RG41" s="33"/>
      <c r="RH41" s="33"/>
      <c r="RI41" s="33"/>
      <c r="RJ41" s="33"/>
      <c r="RK41" s="33"/>
      <c r="RL41" s="33"/>
      <c r="RM41" s="33"/>
      <c r="RN41" s="33"/>
      <c r="RO41" s="33"/>
      <c r="RP41" s="33"/>
      <c r="RQ41" s="33"/>
      <c r="RR41" s="33"/>
      <c r="RS41" s="33"/>
      <c r="RT41" s="33"/>
      <c r="RU41" s="33"/>
      <c r="RV41" s="33"/>
      <c r="RW41" s="33"/>
      <c r="RX41" s="33"/>
      <c r="RY41" s="33"/>
      <c r="RZ41" s="33"/>
      <c r="SA41" s="33"/>
      <c r="SB41" s="33"/>
      <c r="SC41" s="33"/>
      <c r="SD41" s="33"/>
      <c r="SE41" s="33"/>
      <c r="SF41" s="33"/>
      <c r="SG41" s="33"/>
      <c r="SH41" s="33"/>
      <c r="SI41" s="33"/>
      <c r="SJ41" s="33"/>
      <c r="SK41" s="33"/>
      <c r="SL41" s="33"/>
      <c r="SM41" s="33"/>
      <c r="SN41" s="33"/>
      <c r="SO41" s="33"/>
      <c r="SP41" s="33"/>
      <c r="SQ41" s="33"/>
      <c r="SR41" s="33"/>
      <c r="SS41" s="33"/>
      <c r="ST41" s="33"/>
      <c r="SU41" s="33"/>
      <c r="SV41" s="33"/>
      <c r="SW41" s="33"/>
      <c r="SX41" s="33"/>
      <c r="SY41" s="33"/>
      <c r="SZ41" s="33"/>
      <c r="TA41" s="33"/>
      <c r="TB41" s="33"/>
      <c r="TC41" s="33"/>
      <c r="TD41" s="33"/>
      <c r="TE41" s="33"/>
      <c r="TF41" s="33"/>
      <c r="TG41" s="33"/>
      <c r="TH41" s="33"/>
      <c r="TI41" s="33"/>
      <c r="TJ41" s="33"/>
      <c r="TK41" s="33"/>
      <c r="TL41" s="33"/>
      <c r="TM41" s="33"/>
      <c r="TN41" s="33"/>
      <c r="TO41" s="33"/>
      <c r="TP41" s="33"/>
      <c r="TQ41" s="33"/>
      <c r="TR41" s="33"/>
      <c r="TS41" s="33"/>
      <c r="TT41" s="33"/>
      <c r="TU41" s="33"/>
      <c r="TV41" s="33"/>
      <c r="TW41" s="33"/>
      <c r="TX41" s="33"/>
      <c r="TY41" s="33"/>
      <c r="TZ41" s="33"/>
      <c r="UA41" s="33"/>
      <c r="UB41" s="33"/>
      <c r="UC41" s="33"/>
      <c r="UD41" s="33"/>
      <c r="UE41" s="33"/>
      <c r="UF41" s="33"/>
      <c r="UG41" s="33"/>
      <c r="UH41" s="33"/>
      <c r="UI41" s="33"/>
      <c r="UJ41" s="33"/>
      <c r="UK41" s="33"/>
      <c r="UL41" s="33"/>
      <c r="UM41" s="33"/>
      <c r="UN41" s="33"/>
      <c r="UO41" s="33"/>
      <c r="UP41" s="33"/>
      <c r="UQ41" s="33"/>
      <c r="UR41" s="33"/>
      <c r="US41" s="33"/>
      <c r="UT41" s="33"/>
      <c r="UU41" s="33"/>
      <c r="UV41" s="33"/>
      <c r="UW41" s="33"/>
      <c r="UX41" s="33"/>
      <c r="UY41" s="33"/>
      <c r="UZ41" s="33"/>
      <c r="VA41" s="33"/>
      <c r="VB41" s="33"/>
      <c r="VC41" s="33"/>
      <c r="VD41" s="33"/>
      <c r="VE41" s="33"/>
      <c r="VF41" s="33"/>
      <c r="VG41" s="33"/>
      <c r="VH41" s="33"/>
      <c r="VI41" s="33"/>
      <c r="VJ41" s="33"/>
      <c r="VK41" s="33"/>
      <c r="VL41" s="33"/>
      <c r="VM41" s="33"/>
      <c r="VN41" s="33"/>
      <c r="VO41" s="33"/>
      <c r="VP41" s="33"/>
      <c r="VQ41" s="33"/>
      <c r="VR41" s="33"/>
      <c r="VS41" s="33"/>
      <c r="VT41" s="33"/>
      <c r="VU41" s="33"/>
      <c r="VV41" s="33"/>
      <c r="VW41" s="33"/>
      <c r="VX41" s="33"/>
      <c r="VY41" s="33"/>
      <c r="VZ41" s="33"/>
      <c r="WA41" s="33"/>
      <c r="WB41" s="33"/>
      <c r="WC41" s="33"/>
      <c r="WD41" s="33"/>
      <c r="WE41" s="33"/>
      <c r="WF41" s="33"/>
      <c r="WG41" s="33"/>
      <c r="WH41" s="33"/>
      <c r="WI41" s="33"/>
      <c r="WJ41" s="33"/>
      <c r="WK41" s="33"/>
      <c r="WL41" s="33"/>
      <c r="WM41" s="33"/>
      <c r="WN41" s="33"/>
      <c r="WO41" s="33"/>
      <c r="WP41" s="33"/>
      <c r="WQ41" s="33"/>
      <c r="WR41" s="33"/>
      <c r="WS41" s="33"/>
      <c r="WT41" s="33"/>
      <c r="WU41" s="33"/>
      <c r="WV41" s="33"/>
      <c r="WW41" s="33"/>
      <c r="WX41" s="33"/>
      <c r="WY41" s="33"/>
      <c r="WZ41" s="33"/>
      <c r="XA41" s="33"/>
      <c r="XB41" s="33"/>
      <c r="XC41" s="33"/>
      <c r="XD41" s="33"/>
      <c r="XE41" s="33"/>
      <c r="XF41" s="33"/>
      <c r="XG41" s="33"/>
      <c r="XH41" s="33"/>
      <c r="XI41" s="33"/>
      <c r="XJ41" s="33"/>
      <c r="XK41" s="33"/>
      <c r="XL41" s="33"/>
      <c r="XM41" s="33"/>
      <c r="XN41" s="33"/>
      <c r="XO41" s="33"/>
      <c r="XP41" s="33"/>
      <c r="XQ41" s="33"/>
      <c r="XR41" s="33"/>
      <c r="XS41" s="33"/>
      <c r="XT41" s="33"/>
      <c r="XU41" s="33"/>
      <c r="XV41" s="33"/>
      <c r="XW41" s="33"/>
      <c r="XX41" s="33"/>
      <c r="XY41" s="33"/>
      <c r="XZ41" s="33"/>
      <c r="YA41" s="33"/>
      <c r="YB41" s="33"/>
      <c r="YC41" s="33"/>
      <c r="YD41" s="33"/>
      <c r="YE41" s="33"/>
      <c r="YF41" s="33"/>
      <c r="YG41" s="33"/>
      <c r="YH41" s="33"/>
      <c r="YI41" s="33"/>
      <c r="YJ41" s="33"/>
      <c r="YK41" s="33"/>
      <c r="YL41" s="33"/>
      <c r="YM41" s="33"/>
      <c r="YN41" s="33"/>
      <c r="YO41" s="33"/>
      <c r="YP41" s="33"/>
      <c r="YQ41" s="33"/>
      <c r="YR41" s="33"/>
      <c r="YS41" s="33"/>
      <c r="YT41" s="33"/>
      <c r="YU41" s="33"/>
      <c r="YV41" s="33"/>
      <c r="YW41" s="33"/>
      <c r="YX41" s="33"/>
      <c r="YY41" s="33"/>
      <c r="YZ41" s="33"/>
      <c r="ZA41" s="33"/>
      <c r="ZB41" s="33"/>
      <c r="ZC41" s="33"/>
      <c r="ZD41" s="33"/>
      <c r="ZE41" s="33"/>
      <c r="ZF41" s="33"/>
      <c r="ZG41" s="33"/>
      <c r="ZH41" s="33"/>
      <c r="ZI41" s="33"/>
      <c r="ZJ41" s="33"/>
      <c r="ZK41" s="33"/>
      <c r="ZL41" s="33"/>
      <c r="ZM41" s="33"/>
      <c r="ZN41" s="33"/>
      <c r="ZO41" s="33"/>
      <c r="ZP41" s="33"/>
      <c r="ZQ41" s="33"/>
      <c r="ZR41" s="33"/>
      <c r="ZS41" s="33"/>
      <c r="ZT41" s="33"/>
      <c r="ZU41" s="33"/>
      <c r="ZV41" s="33"/>
      <c r="ZW41" s="33"/>
      <c r="ZX41" s="33"/>
      <c r="ZY41" s="33"/>
      <c r="ZZ41" s="33"/>
      <c r="AAA41" s="33"/>
      <c r="AAB41" s="33"/>
      <c r="AAC41" s="33"/>
      <c r="AAD41" s="33"/>
      <c r="AAE41" s="33"/>
      <c r="AAF41" s="33"/>
      <c r="AAG41" s="33"/>
      <c r="AAH41" s="33"/>
      <c r="AAI41" s="33"/>
      <c r="AAJ41" s="33"/>
      <c r="AAK41" s="33"/>
      <c r="AAL41" s="33"/>
      <c r="AAM41" s="33"/>
      <c r="AAN41" s="33"/>
      <c r="AAO41" s="33"/>
      <c r="AAP41" s="33"/>
      <c r="AAQ41" s="33"/>
      <c r="AAR41" s="33"/>
      <c r="AAS41" s="33"/>
      <c r="AAT41" s="33"/>
      <c r="AAU41" s="33"/>
      <c r="AAV41" s="33"/>
      <c r="AAW41" s="33"/>
      <c r="AAX41" s="33"/>
      <c r="AAY41" s="33"/>
      <c r="AAZ41" s="33"/>
      <c r="ABA41" s="33"/>
      <c r="ABB41" s="33"/>
      <c r="ABC41" s="33"/>
      <c r="ABD41" s="33"/>
      <c r="ABE41" s="33"/>
      <c r="ABF41" s="33"/>
      <c r="ABG41" s="33"/>
      <c r="ABH41" s="33"/>
      <c r="ABI41" s="33"/>
      <c r="ABJ41" s="33"/>
      <c r="ABK41" s="33"/>
      <c r="ABL41" s="33"/>
      <c r="ABM41" s="33"/>
      <c r="ABN41" s="33"/>
      <c r="ABO41" s="33"/>
      <c r="ABP41" s="33"/>
      <c r="ABQ41" s="33"/>
      <c r="ABR41" s="33"/>
      <c r="ABS41" s="33"/>
      <c r="ABT41" s="33"/>
      <c r="ABU41" s="33"/>
      <c r="ABV41" s="33"/>
      <c r="ABW41" s="33"/>
      <c r="ABX41" s="33"/>
      <c r="ABY41" s="33"/>
      <c r="ABZ41" s="33"/>
      <c r="ACA41" s="33"/>
      <c r="ACB41" s="33"/>
      <c r="ACC41" s="33"/>
      <c r="ACD41" s="33"/>
      <c r="ACE41" s="33"/>
      <c r="ACF41" s="33"/>
      <c r="ACG41" s="33"/>
      <c r="ACH41" s="33"/>
      <c r="ACI41" s="33"/>
      <c r="ACJ41" s="33"/>
      <c r="ACK41" s="33"/>
      <c r="ACL41" s="33"/>
      <c r="ACM41" s="33"/>
      <c r="ACN41" s="33"/>
      <c r="ACO41" s="33"/>
      <c r="ACP41" s="33"/>
      <c r="ACQ41" s="33"/>
      <c r="ACR41" s="33"/>
      <c r="ACS41" s="33"/>
      <c r="ACT41" s="33"/>
      <c r="ACU41" s="33"/>
      <c r="ACV41" s="33"/>
      <c r="ACW41" s="33"/>
      <c r="ACX41" s="33"/>
      <c r="ACY41" s="33"/>
      <c r="ACZ41" s="33"/>
      <c r="ADA41" s="33"/>
      <c r="ADB41" s="33"/>
      <c r="ADC41" s="33"/>
      <c r="ADD41" s="33"/>
      <c r="ADE41" s="33"/>
      <c r="ADF41" s="33"/>
      <c r="ADG41" s="33"/>
      <c r="ADH41" s="33"/>
      <c r="ADI41" s="33"/>
      <c r="ADJ41" s="33"/>
      <c r="ADK41" s="33"/>
      <c r="ADL41" s="33"/>
      <c r="ADM41" s="33"/>
      <c r="ADN41" s="33"/>
      <c r="ADO41" s="33"/>
      <c r="ADP41" s="33"/>
      <c r="ADQ41" s="33"/>
      <c r="ADR41" s="33"/>
      <c r="ADS41" s="33"/>
      <c r="ADT41" s="33"/>
      <c r="ADU41" s="33"/>
      <c r="ADV41" s="33"/>
      <c r="ADW41" s="33"/>
      <c r="ADX41" s="33"/>
      <c r="ADY41" s="33"/>
      <c r="ADZ41" s="33"/>
      <c r="AEA41" s="33"/>
      <c r="AEB41" s="33"/>
      <c r="AEC41" s="33"/>
      <c r="AED41" s="33"/>
      <c r="AEE41" s="33"/>
      <c r="AEF41" s="33"/>
      <c r="AEG41" s="33"/>
      <c r="AEH41" s="33"/>
      <c r="AEI41" s="33"/>
      <c r="AEJ41" s="33"/>
      <c r="AEK41" s="33"/>
      <c r="AEL41" s="33"/>
      <c r="AEM41" s="33"/>
      <c r="AEN41" s="33"/>
      <c r="AEO41" s="33"/>
      <c r="AEP41" s="33"/>
      <c r="AEQ41" s="33"/>
      <c r="AER41" s="33"/>
      <c r="AES41" s="33"/>
      <c r="AET41" s="33"/>
      <c r="AEU41" s="33"/>
      <c r="AEV41" s="33"/>
      <c r="AEW41" s="33"/>
      <c r="AEX41" s="33"/>
      <c r="AEY41" s="33"/>
      <c r="AEZ41" s="33"/>
      <c r="AFA41" s="33"/>
      <c r="AFB41" s="33"/>
      <c r="AFC41" s="33"/>
      <c r="AFD41" s="33"/>
      <c r="AFE41" s="33"/>
      <c r="AFF41" s="33"/>
      <c r="AFG41" s="33"/>
      <c r="AFH41" s="33"/>
      <c r="AFI41" s="33"/>
      <c r="AFJ41" s="33"/>
      <c r="AFK41" s="33"/>
      <c r="AFL41" s="33"/>
      <c r="AFM41" s="33"/>
      <c r="AFN41" s="33"/>
      <c r="AFO41" s="33"/>
      <c r="AFP41" s="33"/>
      <c r="AFQ41" s="33"/>
      <c r="AFR41" s="33"/>
      <c r="AFS41" s="33"/>
      <c r="AFT41" s="33"/>
      <c r="AFU41" s="33"/>
      <c r="AFV41" s="33"/>
      <c r="AFW41" s="33"/>
      <c r="AFX41" s="33"/>
      <c r="AFY41" s="33"/>
      <c r="AFZ41" s="33"/>
      <c r="AGA41" s="33"/>
      <c r="AGB41" s="33"/>
      <c r="AGC41" s="33"/>
      <c r="AGD41" s="33"/>
      <c r="AGE41" s="33"/>
      <c r="AGF41" s="33"/>
      <c r="AGG41" s="33"/>
      <c r="AGH41" s="33"/>
      <c r="AGI41" s="33"/>
      <c r="AGJ41" s="33"/>
      <c r="AGK41" s="33"/>
      <c r="AGL41" s="33"/>
      <c r="AGM41" s="33"/>
      <c r="AGN41" s="33"/>
      <c r="AGO41" s="33"/>
      <c r="AGP41" s="33"/>
      <c r="AGQ41" s="33"/>
      <c r="AGR41" s="33"/>
      <c r="AGS41" s="33"/>
      <c r="AGT41" s="33"/>
      <c r="AGU41" s="33"/>
      <c r="AGV41" s="33"/>
      <c r="AGW41" s="33"/>
      <c r="AGX41" s="33"/>
      <c r="AGY41" s="33"/>
      <c r="AGZ41" s="33"/>
      <c r="AHA41" s="33"/>
      <c r="AHB41" s="33"/>
      <c r="AHC41" s="33"/>
      <c r="AHD41" s="33"/>
      <c r="AHE41" s="33"/>
      <c r="AHF41" s="33"/>
      <c r="AHG41" s="33"/>
      <c r="AHH41" s="33"/>
      <c r="AHI41" s="33"/>
      <c r="AHJ41" s="33"/>
      <c r="AHK41" s="33"/>
      <c r="AHL41" s="33"/>
      <c r="AHM41" s="33"/>
      <c r="AHN41" s="33"/>
      <c r="AHO41" s="33"/>
      <c r="AHP41" s="33"/>
      <c r="AHQ41" s="33"/>
      <c r="AHR41" s="33"/>
      <c r="AHS41" s="33"/>
      <c r="AHT41" s="33"/>
      <c r="AHU41" s="33"/>
      <c r="AHV41" s="33"/>
      <c r="AHW41" s="33"/>
      <c r="AHX41" s="33"/>
      <c r="AHY41" s="33"/>
      <c r="AHZ41" s="33"/>
      <c r="AIA41" s="33"/>
      <c r="AIB41" s="33"/>
      <c r="AIC41" s="33"/>
      <c r="AID41" s="33"/>
      <c r="AIE41" s="33"/>
      <c r="AIF41" s="33"/>
      <c r="AIG41" s="33"/>
      <c r="AIH41" s="33"/>
      <c r="AII41" s="33"/>
      <c r="AIJ41" s="33"/>
      <c r="AIK41" s="33"/>
      <c r="AIL41" s="33"/>
      <c r="AIM41" s="33"/>
      <c r="AIN41" s="33"/>
      <c r="AIO41" s="33"/>
      <c r="AIP41" s="33"/>
      <c r="AIQ41" s="33"/>
      <c r="AIR41" s="33"/>
      <c r="AIS41" s="33"/>
      <c r="AIT41" s="33"/>
      <c r="AIU41" s="33"/>
      <c r="AIV41" s="33"/>
      <c r="AIW41" s="33"/>
      <c r="AIX41" s="33"/>
      <c r="AIY41" s="33"/>
      <c r="AIZ41" s="33"/>
      <c r="AJA41" s="33"/>
      <c r="AJB41" s="33"/>
      <c r="AJC41" s="33"/>
      <c r="AJD41" s="33"/>
      <c r="AJE41" s="33"/>
      <c r="AJF41" s="33"/>
      <c r="AJG41" s="33"/>
      <c r="AJH41" s="33"/>
      <c r="AJI41" s="33"/>
      <c r="AJJ41" s="33"/>
      <c r="AJK41" s="33"/>
      <c r="AJL41" s="33"/>
      <c r="AJM41" s="33"/>
      <c r="AJN41" s="33"/>
      <c r="AJO41" s="33"/>
      <c r="AJP41" s="33"/>
      <c r="AJQ41" s="33"/>
      <c r="AJR41" s="33"/>
      <c r="AJS41" s="33"/>
      <c r="AJT41" s="33"/>
      <c r="AJU41" s="33"/>
      <c r="AJV41" s="33"/>
      <c r="AJW41" s="33"/>
      <c r="AJX41" s="33"/>
      <c r="AJY41" s="33"/>
      <c r="AJZ41" s="33"/>
      <c r="AKA41" s="33"/>
      <c r="AKB41" s="33"/>
      <c r="AKC41" s="33"/>
      <c r="AKD41" s="33"/>
      <c r="AKE41" s="33"/>
      <c r="AKF41" s="33"/>
      <c r="AKG41" s="33"/>
      <c r="AKH41" s="33"/>
      <c r="AKI41" s="33"/>
      <c r="AKJ41" s="33"/>
      <c r="AKK41" s="33"/>
      <c r="AKL41" s="33"/>
      <c r="AKM41" s="33"/>
      <c r="AKN41" s="33"/>
      <c r="AKO41" s="33"/>
      <c r="AKP41" s="33"/>
      <c r="AKQ41" s="33"/>
      <c r="AKR41" s="33"/>
      <c r="AKS41" s="33"/>
      <c r="AKT41" s="33"/>
      <c r="AKU41" s="33"/>
      <c r="AKV41" s="33"/>
      <c r="AKW41" s="33"/>
      <c r="AKX41" s="33"/>
      <c r="AKY41" s="33"/>
      <c r="AKZ41" s="33"/>
      <c r="ALA41" s="33"/>
      <c r="ALB41" s="33"/>
      <c r="ALC41" s="33"/>
      <c r="ALD41" s="33"/>
      <c r="ALE41" s="33"/>
      <c r="ALF41" s="33"/>
      <c r="ALG41" s="33"/>
      <c r="ALH41" s="33"/>
      <c r="ALI41" s="33"/>
      <c r="ALJ41" s="33"/>
      <c r="ALK41" s="33"/>
      <c r="ALL41" s="33"/>
      <c r="ALM41" s="33"/>
      <c r="ALN41" s="33"/>
      <c r="ALO41" s="33"/>
      <c r="ALP41" s="33"/>
      <c r="ALQ41" s="33"/>
      <c r="ALR41" s="33"/>
      <c r="ALS41" s="33"/>
      <c r="ALT41" s="33"/>
      <c r="ALU41" s="33"/>
      <c r="ALV41" s="33"/>
      <c r="ALW41" s="33"/>
      <c r="ALX41" s="33"/>
      <c r="ALY41" s="33"/>
      <c r="ALZ41" s="33"/>
      <c r="AMA41" s="33"/>
      <c r="AMB41" s="33"/>
      <c r="AMC41" s="33"/>
      <c r="AMD41" s="33"/>
      <c r="AME41" s="33"/>
      <c r="AMF41" s="33"/>
      <c r="AMG41" s="33"/>
      <c r="AMH41" s="33"/>
      <c r="AMI41" s="33"/>
      <c r="AMJ41" s="33"/>
      <c r="AMK41" s="33"/>
      <c r="AML41" s="33"/>
      <c r="AMM41" s="33"/>
      <c r="AMN41" s="33"/>
      <c r="AMO41" s="33"/>
    </row>
    <row r="42" spans="2:1029" ht="16.95" customHeight="1" x14ac:dyDescent="0.3">
      <c r="B42" s="111" t="s">
        <v>0</v>
      </c>
      <c r="C42" s="111"/>
      <c r="D42" s="111"/>
      <c r="E42" s="111"/>
      <c r="F42" s="111"/>
      <c r="G42" s="111"/>
      <c r="H42" s="111"/>
      <c r="I42" s="111"/>
      <c r="J42" s="111"/>
      <c r="L42" s="112" t="s">
        <v>0</v>
      </c>
      <c r="M42" s="113"/>
      <c r="N42" s="113"/>
      <c r="O42" s="113"/>
      <c r="P42" s="113"/>
      <c r="Q42" s="113"/>
      <c r="R42" s="113"/>
      <c r="S42" s="113"/>
      <c r="T42" s="113"/>
    </row>
    <row r="43" spans="2:1029" s="1" customFormat="1" ht="49.2" customHeight="1" x14ac:dyDescent="0.25">
      <c r="B43" s="116" t="s">
        <v>100</v>
      </c>
      <c r="C43" s="114"/>
      <c r="D43" s="114"/>
      <c r="E43" s="114"/>
      <c r="F43" s="114"/>
      <c r="G43" s="114"/>
      <c r="H43" s="114"/>
      <c r="I43" s="114"/>
      <c r="J43" s="115"/>
      <c r="L43" s="96" t="s">
        <v>101</v>
      </c>
      <c r="M43" s="97"/>
      <c r="N43" s="97"/>
      <c r="O43" s="97"/>
      <c r="P43" s="97"/>
      <c r="Q43" s="97"/>
      <c r="R43" s="97"/>
      <c r="S43" s="97"/>
      <c r="T43" s="98"/>
    </row>
    <row r="44" spans="2:1029" ht="14.1" customHeight="1" x14ac:dyDescent="0.3">
      <c r="L44" s="99"/>
      <c r="M44" s="100"/>
      <c r="N44" s="100"/>
      <c r="O44" s="100"/>
      <c r="P44" s="100"/>
      <c r="Q44" s="100"/>
      <c r="R44" s="100"/>
      <c r="S44" s="100"/>
      <c r="T44" s="101"/>
    </row>
    <row r="45" spans="2:1029" ht="16.95" customHeight="1" x14ac:dyDescent="0.3">
      <c r="B45" s="111" t="s">
        <v>1</v>
      </c>
      <c r="C45" s="111"/>
      <c r="D45" s="111"/>
      <c r="E45" s="111"/>
      <c r="F45" s="111"/>
      <c r="G45" s="111"/>
      <c r="H45" s="111"/>
      <c r="I45" s="111"/>
      <c r="J45" s="111"/>
      <c r="L45" s="112" t="s">
        <v>1</v>
      </c>
      <c r="M45" s="113"/>
      <c r="N45" s="113"/>
      <c r="O45" s="113"/>
      <c r="P45" s="113"/>
      <c r="Q45" s="113"/>
      <c r="R45" s="113"/>
      <c r="S45" s="113"/>
      <c r="T45" s="113"/>
    </row>
    <row r="46" spans="2:1029" s="10" customFormat="1" ht="41.4" customHeight="1" x14ac:dyDescent="0.3">
      <c r="B46" s="105" t="s">
        <v>2</v>
      </c>
      <c r="C46" s="106"/>
      <c r="D46" s="107"/>
      <c r="E46" s="76" t="s">
        <v>3</v>
      </c>
      <c r="F46" s="77" t="s">
        <v>4</v>
      </c>
      <c r="G46" s="78" t="s">
        <v>21</v>
      </c>
      <c r="H46" s="77" t="s">
        <v>12</v>
      </c>
      <c r="I46" s="77" t="s">
        <v>5</v>
      </c>
      <c r="J46" s="80" t="s">
        <v>9</v>
      </c>
      <c r="L46" s="108" t="s">
        <v>2</v>
      </c>
      <c r="M46" s="109"/>
      <c r="N46" s="110"/>
      <c r="O46" s="28" t="s">
        <v>3</v>
      </c>
      <c r="P46" s="8" t="s">
        <v>4</v>
      </c>
      <c r="Q46" s="7" t="s">
        <v>19</v>
      </c>
      <c r="R46" s="8" t="s">
        <v>12</v>
      </c>
      <c r="S46" s="71" t="s">
        <v>5</v>
      </c>
      <c r="T46" s="81" t="s">
        <v>9</v>
      </c>
    </row>
    <row r="47" spans="2:1029" s="9" customFormat="1" ht="25.05" customHeight="1" x14ac:dyDescent="0.25">
      <c r="B47" s="93" t="s">
        <v>88</v>
      </c>
      <c r="C47" s="94"/>
      <c r="D47" s="95"/>
      <c r="E47" s="63">
        <v>52</v>
      </c>
      <c r="F47" s="29">
        <v>26.46</v>
      </c>
      <c r="G47" s="49">
        <v>0.11</v>
      </c>
      <c r="H47" s="51">
        <f>F47*(1-G47)</f>
        <v>23.549400000000002</v>
      </c>
      <c r="I47" s="85">
        <f>H47*E47</f>
        <v>1224.5688</v>
      </c>
      <c r="J47" s="73">
        <v>2</v>
      </c>
      <c r="L47" s="93" t="s">
        <v>90</v>
      </c>
      <c r="M47" s="94"/>
      <c r="N47" s="95"/>
      <c r="O47" s="7">
        <v>180</v>
      </c>
      <c r="P47" s="29">
        <v>4.59</v>
      </c>
      <c r="Q47" s="49">
        <v>0.16</v>
      </c>
      <c r="R47" s="51">
        <f>P47*(1-Q47)</f>
        <v>3.8555999999999999</v>
      </c>
      <c r="S47" s="85">
        <f>R47*O47</f>
        <v>694.00800000000004</v>
      </c>
      <c r="T47" s="91">
        <v>1</v>
      </c>
    </row>
    <row r="48" spans="2:1029" s="9" customFormat="1" ht="25.05" customHeight="1" x14ac:dyDescent="0.25">
      <c r="B48" s="93" t="s">
        <v>50</v>
      </c>
      <c r="C48" s="94"/>
      <c r="D48" s="95"/>
      <c r="E48" s="63">
        <v>120</v>
      </c>
      <c r="F48" s="29">
        <v>13.23</v>
      </c>
      <c r="G48" s="49">
        <v>0.2</v>
      </c>
      <c r="H48" s="51">
        <f t="shared" ref="H48:H49" si="19">F48*(1-G48)</f>
        <v>10.584000000000001</v>
      </c>
      <c r="I48" s="85">
        <f t="shared" ref="I48:I49" si="20">H48*E48</f>
        <v>1270.0800000000002</v>
      </c>
      <c r="J48" s="73">
        <v>2</v>
      </c>
      <c r="L48" s="93" t="s">
        <v>91</v>
      </c>
      <c r="M48" s="94"/>
      <c r="N48" s="95"/>
      <c r="O48" s="7">
        <f>E48+25</f>
        <v>145</v>
      </c>
      <c r="P48" s="29">
        <v>4.59</v>
      </c>
      <c r="Q48" s="49">
        <v>0.19</v>
      </c>
      <c r="R48" s="51">
        <f t="shared" ref="R48:R49" si="21">P48*(1-Q48)</f>
        <v>3.7179000000000002</v>
      </c>
      <c r="S48" s="85">
        <f t="shared" ref="S48:S49" si="22">R48*O48</f>
        <v>539.09550000000002</v>
      </c>
      <c r="T48" s="91">
        <v>1</v>
      </c>
    </row>
    <row r="49" spans="2:20" s="9" customFormat="1" ht="25.05" customHeight="1" x14ac:dyDescent="0.25">
      <c r="B49" s="93" t="s">
        <v>54</v>
      </c>
      <c r="C49" s="94"/>
      <c r="D49" s="95"/>
      <c r="E49" s="63">
        <v>46</v>
      </c>
      <c r="F49" s="29">
        <v>15.19</v>
      </c>
      <c r="G49" s="49">
        <v>0.05</v>
      </c>
      <c r="H49" s="51">
        <f t="shared" si="19"/>
        <v>14.430499999999999</v>
      </c>
      <c r="I49" s="85">
        <f t="shared" si="20"/>
        <v>663.80299999999988</v>
      </c>
      <c r="J49" s="73">
        <v>2</v>
      </c>
      <c r="L49" s="93" t="s">
        <v>92</v>
      </c>
      <c r="M49" s="94"/>
      <c r="N49" s="95"/>
      <c r="O49" s="7">
        <f>E49-33</f>
        <v>13</v>
      </c>
      <c r="P49" s="83">
        <v>4.59</v>
      </c>
      <c r="Q49" s="49"/>
      <c r="R49" s="51">
        <f t="shared" si="21"/>
        <v>4.59</v>
      </c>
      <c r="S49" s="85">
        <f t="shared" si="22"/>
        <v>59.67</v>
      </c>
      <c r="T49" s="91">
        <v>1</v>
      </c>
    </row>
    <row r="50" spans="2:20" s="9" customFormat="1" ht="25.05" customHeight="1" x14ac:dyDescent="0.25">
      <c r="B50" s="93" t="s">
        <v>51</v>
      </c>
      <c r="C50" s="94"/>
      <c r="D50" s="95"/>
      <c r="E50" s="63">
        <v>80</v>
      </c>
      <c r="F50" s="29">
        <v>9.86</v>
      </c>
      <c r="G50" s="49">
        <v>0.05</v>
      </c>
      <c r="H50" s="51">
        <f t="shared" ref="H50:H62" si="23">F50*(1-G50)</f>
        <v>9.3669999999999991</v>
      </c>
      <c r="I50" s="85">
        <f t="shared" ref="I50:I62" si="24">H50*E50</f>
        <v>749.3599999999999</v>
      </c>
      <c r="J50" s="73">
        <v>2</v>
      </c>
      <c r="L50" s="93" t="s">
        <v>97</v>
      </c>
      <c r="M50" s="94"/>
      <c r="N50" s="95"/>
      <c r="O50" s="7">
        <f t="shared" ref="O50" si="25">E50-10</f>
        <v>70</v>
      </c>
      <c r="P50" s="83">
        <v>4.59</v>
      </c>
      <c r="Q50" s="49"/>
      <c r="R50" s="51">
        <f t="shared" ref="R50:R62" si="26">P50*(1-Q50)</f>
        <v>4.59</v>
      </c>
      <c r="S50" s="85">
        <f t="shared" ref="S50:S62" si="27">R50*O50</f>
        <v>321.3</v>
      </c>
      <c r="T50" s="91">
        <v>1</v>
      </c>
    </row>
    <row r="51" spans="2:20" s="9" customFormat="1" ht="25.05" customHeight="1" x14ac:dyDescent="0.25">
      <c r="B51" s="93" t="s">
        <v>52</v>
      </c>
      <c r="C51" s="94"/>
      <c r="D51" s="95"/>
      <c r="E51" s="63">
        <v>90</v>
      </c>
      <c r="F51" s="29">
        <v>12.29</v>
      </c>
      <c r="G51" s="49"/>
      <c r="H51" s="51">
        <f t="shared" si="23"/>
        <v>12.29</v>
      </c>
      <c r="I51" s="85">
        <f t="shared" si="24"/>
        <v>1106.0999999999999</v>
      </c>
      <c r="J51" s="73">
        <v>2</v>
      </c>
      <c r="L51" s="93" t="s">
        <v>94</v>
      </c>
      <c r="M51" s="94"/>
      <c r="N51" s="95"/>
      <c r="O51" s="7">
        <f t="shared" ref="O51" si="28">E51+25</f>
        <v>115</v>
      </c>
      <c r="P51" s="29">
        <v>5.13</v>
      </c>
      <c r="Q51" s="49">
        <v>0.12</v>
      </c>
      <c r="R51" s="51">
        <f t="shared" si="26"/>
        <v>4.5144000000000002</v>
      </c>
      <c r="S51" s="85">
        <f t="shared" si="27"/>
        <v>519.15600000000006</v>
      </c>
      <c r="T51" s="91">
        <v>1</v>
      </c>
    </row>
    <row r="52" spans="2:20" s="9" customFormat="1" ht="25.05" customHeight="1" x14ac:dyDescent="0.25">
      <c r="B52" s="93" t="s">
        <v>55</v>
      </c>
      <c r="C52" s="94"/>
      <c r="D52" s="95"/>
      <c r="E52" s="63">
        <v>70</v>
      </c>
      <c r="F52" s="29">
        <v>8.84</v>
      </c>
      <c r="G52" s="49"/>
      <c r="H52" s="51">
        <f t="shared" si="23"/>
        <v>8.84</v>
      </c>
      <c r="I52" s="85">
        <f t="shared" si="24"/>
        <v>618.79999999999995</v>
      </c>
      <c r="J52" s="73">
        <v>2</v>
      </c>
      <c r="L52" s="93" t="s">
        <v>58</v>
      </c>
      <c r="M52" s="94"/>
      <c r="N52" s="95"/>
      <c r="O52" s="7">
        <f t="shared" ref="O52" si="29">E52-33</f>
        <v>37</v>
      </c>
      <c r="P52" s="29">
        <v>26.6</v>
      </c>
      <c r="Q52" s="52"/>
      <c r="R52" s="51">
        <f t="shared" si="26"/>
        <v>26.6</v>
      </c>
      <c r="S52" s="85">
        <f t="shared" si="27"/>
        <v>984.2</v>
      </c>
      <c r="T52" s="73">
        <v>2</v>
      </c>
    </row>
    <row r="53" spans="2:20" s="9" customFormat="1" ht="25.05" customHeight="1" x14ac:dyDescent="0.25">
      <c r="B53" s="93" t="s">
        <v>78</v>
      </c>
      <c r="C53" s="94"/>
      <c r="D53" s="95"/>
      <c r="E53" s="63">
        <v>66</v>
      </c>
      <c r="F53" s="29">
        <v>5.2</v>
      </c>
      <c r="G53" s="49">
        <v>0.08</v>
      </c>
      <c r="H53" s="51">
        <f t="shared" si="23"/>
        <v>4.7840000000000007</v>
      </c>
      <c r="I53" s="85">
        <f t="shared" si="24"/>
        <v>315.74400000000003</v>
      </c>
      <c r="J53" s="91">
        <v>1</v>
      </c>
      <c r="L53" s="93" t="s">
        <v>60</v>
      </c>
      <c r="M53" s="94"/>
      <c r="N53" s="95"/>
      <c r="O53" s="7">
        <f t="shared" ref="O53" si="30">E53-10</f>
        <v>56</v>
      </c>
      <c r="P53" s="84">
        <v>26.8</v>
      </c>
      <c r="Q53" s="52"/>
      <c r="R53" s="51">
        <f t="shared" si="26"/>
        <v>26.8</v>
      </c>
      <c r="S53" s="85">
        <f t="shared" si="27"/>
        <v>1500.8</v>
      </c>
      <c r="T53" s="73">
        <v>2</v>
      </c>
    </row>
    <row r="54" spans="2:20" s="9" customFormat="1" ht="25.05" customHeight="1" x14ac:dyDescent="0.25">
      <c r="B54" s="93" t="s">
        <v>79</v>
      </c>
      <c r="C54" s="94"/>
      <c r="D54" s="95"/>
      <c r="E54" s="63">
        <v>39</v>
      </c>
      <c r="F54" s="29">
        <v>2.52</v>
      </c>
      <c r="G54" s="49">
        <v>0.12</v>
      </c>
      <c r="H54" s="51">
        <f t="shared" si="23"/>
        <v>2.2176</v>
      </c>
      <c r="I54" s="85">
        <f t="shared" si="24"/>
        <v>86.486400000000003</v>
      </c>
      <c r="J54" s="91">
        <v>1</v>
      </c>
      <c r="L54" s="93" t="s">
        <v>93</v>
      </c>
      <c r="M54" s="94"/>
      <c r="N54" s="95"/>
      <c r="O54" s="7">
        <f t="shared" ref="O54" si="31">E54+25</f>
        <v>64</v>
      </c>
      <c r="P54" s="83">
        <v>6.75</v>
      </c>
      <c r="Q54" s="52">
        <v>0.05</v>
      </c>
      <c r="R54" s="51">
        <f t="shared" si="26"/>
        <v>6.4124999999999996</v>
      </c>
      <c r="S54" s="85">
        <f t="shared" si="27"/>
        <v>410.4</v>
      </c>
      <c r="T54" s="91">
        <v>1</v>
      </c>
    </row>
    <row r="55" spans="2:20" s="9" customFormat="1" ht="25.05" customHeight="1" x14ac:dyDescent="0.25">
      <c r="B55" s="93" t="s">
        <v>81</v>
      </c>
      <c r="C55" s="94"/>
      <c r="D55" s="95"/>
      <c r="E55" s="82">
        <v>54</v>
      </c>
      <c r="F55" s="83">
        <v>2.9</v>
      </c>
      <c r="G55" s="49">
        <v>7.0000000000000007E-2</v>
      </c>
      <c r="H55" s="51">
        <f t="shared" si="23"/>
        <v>2.6969999999999996</v>
      </c>
      <c r="I55" s="85">
        <f t="shared" si="24"/>
        <v>145.63799999999998</v>
      </c>
      <c r="J55" s="91">
        <v>1</v>
      </c>
      <c r="L55" s="93" t="s">
        <v>89</v>
      </c>
      <c r="M55" s="94"/>
      <c r="N55" s="95"/>
      <c r="O55" s="7">
        <f t="shared" ref="O55" si="32">E55-33</f>
        <v>21</v>
      </c>
      <c r="P55" s="29">
        <v>7.36</v>
      </c>
      <c r="Q55" s="52"/>
      <c r="R55" s="51">
        <f t="shared" si="26"/>
        <v>7.36</v>
      </c>
      <c r="S55" s="85">
        <f t="shared" si="27"/>
        <v>154.56</v>
      </c>
      <c r="T55" s="91">
        <v>1</v>
      </c>
    </row>
    <row r="56" spans="2:20" s="9" customFormat="1" ht="25.05" customHeight="1" x14ac:dyDescent="0.25">
      <c r="B56" s="93" t="s">
        <v>82</v>
      </c>
      <c r="C56" s="94"/>
      <c r="D56" s="95"/>
      <c r="E56" s="82">
        <v>20</v>
      </c>
      <c r="F56" s="83">
        <v>4.2300000000000004</v>
      </c>
      <c r="G56" s="49"/>
      <c r="H56" s="51">
        <f t="shared" si="23"/>
        <v>4.2300000000000004</v>
      </c>
      <c r="I56" s="85">
        <f t="shared" si="24"/>
        <v>84.600000000000009</v>
      </c>
      <c r="J56" s="91">
        <v>1</v>
      </c>
      <c r="L56" s="93" t="s">
        <v>57</v>
      </c>
      <c r="M56" s="94"/>
      <c r="N56" s="95"/>
      <c r="O56" s="7">
        <f t="shared" ref="O56" si="33">E56-10</f>
        <v>10</v>
      </c>
      <c r="P56" s="29">
        <v>17.54</v>
      </c>
      <c r="Q56" s="52"/>
      <c r="R56" s="51">
        <f t="shared" si="26"/>
        <v>17.54</v>
      </c>
      <c r="S56" s="85">
        <f t="shared" si="27"/>
        <v>175.39999999999998</v>
      </c>
      <c r="T56" s="73">
        <v>2</v>
      </c>
    </row>
    <row r="57" spans="2:20" s="1" customFormat="1" ht="25.05" customHeight="1" x14ac:dyDescent="0.25">
      <c r="B57" s="93" t="s">
        <v>83</v>
      </c>
      <c r="C57" s="94"/>
      <c r="D57" s="95"/>
      <c r="E57" s="77">
        <v>20</v>
      </c>
      <c r="F57" s="84">
        <v>5.54</v>
      </c>
      <c r="G57" s="49"/>
      <c r="H57" s="51">
        <f t="shared" si="23"/>
        <v>5.54</v>
      </c>
      <c r="I57" s="85">
        <f t="shared" si="24"/>
        <v>110.8</v>
      </c>
      <c r="J57" s="91">
        <v>1</v>
      </c>
      <c r="L57" s="93" t="s">
        <v>56</v>
      </c>
      <c r="M57" s="94"/>
      <c r="N57" s="95"/>
      <c r="O57" s="7">
        <f t="shared" ref="O57" si="34">E57+25</f>
        <v>45</v>
      </c>
      <c r="P57" s="84">
        <v>17.54</v>
      </c>
      <c r="Q57" s="52">
        <v>0.03</v>
      </c>
      <c r="R57" s="51">
        <f t="shared" si="26"/>
        <v>17.0138</v>
      </c>
      <c r="S57" s="85">
        <f t="shared" si="27"/>
        <v>765.62099999999998</v>
      </c>
      <c r="T57" s="73">
        <v>2</v>
      </c>
    </row>
    <row r="58" spans="2:20" s="1" customFormat="1" ht="25.05" customHeight="1" x14ac:dyDescent="0.25">
      <c r="B58" s="93" t="s">
        <v>84</v>
      </c>
      <c r="C58" s="94"/>
      <c r="D58" s="95"/>
      <c r="E58" s="8">
        <v>20</v>
      </c>
      <c r="F58" s="84">
        <v>1.71</v>
      </c>
      <c r="G58" s="49"/>
      <c r="H58" s="51">
        <f t="shared" si="23"/>
        <v>1.71</v>
      </c>
      <c r="I58" s="85">
        <f t="shared" si="24"/>
        <v>34.200000000000003</v>
      </c>
      <c r="J58" s="91">
        <v>1</v>
      </c>
      <c r="L58" s="93" t="s">
        <v>59</v>
      </c>
      <c r="M58" s="94"/>
      <c r="N58" s="95"/>
      <c r="O58" s="7">
        <v>120</v>
      </c>
      <c r="P58" s="84">
        <v>22.14</v>
      </c>
      <c r="Q58" s="52">
        <v>0.15</v>
      </c>
      <c r="R58" s="51">
        <f t="shared" si="26"/>
        <v>18.818999999999999</v>
      </c>
      <c r="S58" s="85">
        <f t="shared" si="27"/>
        <v>2258.2799999999997</v>
      </c>
      <c r="T58" s="73">
        <v>2</v>
      </c>
    </row>
    <row r="59" spans="2:20" s="9" customFormat="1" ht="25.05" customHeight="1" x14ac:dyDescent="0.25">
      <c r="B59" s="93" t="s">
        <v>85</v>
      </c>
      <c r="C59" s="94"/>
      <c r="D59" s="95"/>
      <c r="E59" s="82">
        <v>50</v>
      </c>
      <c r="F59" s="83">
        <v>2.9</v>
      </c>
      <c r="G59" s="49"/>
      <c r="H59" s="51">
        <f t="shared" si="23"/>
        <v>2.9</v>
      </c>
      <c r="I59" s="85">
        <f t="shared" si="24"/>
        <v>145</v>
      </c>
      <c r="J59" s="91">
        <v>1</v>
      </c>
      <c r="L59" s="93" t="s">
        <v>61</v>
      </c>
      <c r="M59" s="94"/>
      <c r="N59" s="95"/>
      <c r="O59" s="7">
        <f t="shared" ref="O59" si="35">E59-10</f>
        <v>40</v>
      </c>
      <c r="P59" s="29">
        <v>22.94</v>
      </c>
      <c r="Q59" s="52"/>
      <c r="R59" s="51">
        <f t="shared" si="26"/>
        <v>22.94</v>
      </c>
      <c r="S59" s="85">
        <f t="shared" si="27"/>
        <v>917.6</v>
      </c>
      <c r="T59" s="73">
        <v>2</v>
      </c>
    </row>
    <row r="60" spans="2:20" s="9" customFormat="1" ht="25.05" customHeight="1" x14ac:dyDescent="0.25">
      <c r="B60" s="93" t="s">
        <v>86</v>
      </c>
      <c r="C60" s="94"/>
      <c r="D60" s="95"/>
      <c r="E60" s="82">
        <v>55</v>
      </c>
      <c r="F60" s="83">
        <v>1.65</v>
      </c>
      <c r="G60" s="49"/>
      <c r="H60" s="51">
        <f t="shared" si="23"/>
        <v>1.65</v>
      </c>
      <c r="I60" s="85">
        <f t="shared" si="24"/>
        <v>90.75</v>
      </c>
      <c r="J60" s="91">
        <v>1</v>
      </c>
      <c r="L60" s="93" t="s">
        <v>95</v>
      </c>
      <c r="M60" s="94"/>
      <c r="N60" s="95"/>
      <c r="O60" s="7">
        <f t="shared" ref="O60" si="36">E60+25</f>
        <v>80</v>
      </c>
      <c r="P60" s="29">
        <v>6.3</v>
      </c>
      <c r="Q60" s="52">
        <v>7.0000000000000007E-2</v>
      </c>
      <c r="R60" s="51">
        <f t="shared" si="26"/>
        <v>5.8589999999999991</v>
      </c>
      <c r="S60" s="85">
        <f t="shared" si="27"/>
        <v>468.71999999999991</v>
      </c>
      <c r="T60" s="91">
        <v>1</v>
      </c>
    </row>
    <row r="61" spans="2:20" s="1" customFormat="1" ht="25.05" customHeight="1" x14ac:dyDescent="0.25">
      <c r="B61" s="93" t="s">
        <v>80</v>
      </c>
      <c r="C61" s="94"/>
      <c r="D61" s="95"/>
      <c r="E61" s="77">
        <v>120</v>
      </c>
      <c r="F61" s="84">
        <v>40.22</v>
      </c>
      <c r="G61" s="49">
        <v>0.2</v>
      </c>
      <c r="H61" s="51">
        <f t="shared" si="23"/>
        <v>32.176000000000002</v>
      </c>
      <c r="I61" s="85">
        <f t="shared" si="24"/>
        <v>3861.1200000000003</v>
      </c>
      <c r="J61" s="73">
        <v>2</v>
      </c>
      <c r="L61" s="93" t="s">
        <v>96</v>
      </c>
      <c r="M61" s="94"/>
      <c r="N61" s="95"/>
      <c r="O61" s="7">
        <f t="shared" ref="O61" si="37">E61-33</f>
        <v>87</v>
      </c>
      <c r="P61" s="83">
        <v>6.3</v>
      </c>
      <c r="Q61" s="52">
        <v>0.09</v>
      </c>
      <c r="R61" s="51">
        <f t="shared" si="26"/>
        <v>5.7329999999999997</v>
      </c>
      <c r="S61" s="85">
        <f t="shared" si="27"/>
        <v>498.77099999999996</v>
      </c>
      <c r="T61" s="91">
        <v>1</v>
      </c>
    </row>
    <row r="62" spans="2:20" s="1" customFormat="1" ht="25.05" customHeight="1" x14ac:dyDescent="0.25">
      <c r="B62" s="93" t="s">
        <v>53</v>
      </c>
      <c r="C62" s="94"/>
      <c r="D62" s="95"/>
      <c r="E62" s="8">
        <v>80</v>
      </c>
      <c r="F62" s="84">
        <v>25.45</v>
      </c>
      <c r="G62" s="49"/>
      <c r="H62" s="51">
        <f t="shared" si="23"/>
        <v>25.45</v>
      </c>
      <c r="I62" s="85">
        <f t="shared" si="24"/>
        <v>2036</v>
      </c>
      <c r="J62" s="73">
        <v>2</v>
      </c>
      <c r="L62" s="93" t="s">
        <v>62</v>
      </c>
      <c r="M62" s="94"/>
      <c r="N62" s="95"/>
      <c r="O62" s="7">
        <f t="shared" ref="O62" si="38">E62-10</f>
        <v>70</v>
      </c>
      <c r="P62" s="84">
        <v>28.42</v>
      </c>
      <c r="Q62" s="52">
        <v>0.14000000000000001</v>
      </c>
      <c r="R62" s="51">
        <f t="shared" si="26"/>
        <v>24.441200000000002</v>
      </c>
      <c r="S62" s="85">
        <f t="shared" si="27"/>
        <v>1710.8840000000002</v>
      </c>
      <c r="T62" s="73">
        <v>2</v>
      </c>
    </row>
    <row r="63" spans="2:20" s="1" customFormat="1" ht="19.95" customHeight="1" x14ac:dyDescent="0.25">
      <c r="B63" s="41"/>
      <c r="C63" s="23"/>
      <c r="D63" s="23"/>
      <c r="E63" s="35"/>
      <c r="F63" s="11" t="s">
        <v>6</v>
      </c>
      <c r="G63" s="57"/>
      <c r="H63" s="13"/>
      <c r="I63" s="14">
        <f>SUM(I47:I62)</f>
        <v>12543.0502</v>
      </c>
      <c r="J63" s="25"/>
      <c r="L63" s="41"/>
      <c r="M63" s="23"/>
      <c r="N63" s="23"/>
      <c r="O63" s="7">
        <f t="shared" ref="O63" si="39">E63+25</f>
        <v>25</v>
      </c>
      <c r="P63" s="36" t="s">
        <v>6</v>
      </c>
      <c r="Q63" s="4"/>
      <c r="R63" s="13"/>
      <c r="S63" s="14">
        <f>SUM(S47:S62)</f>
        <v>11978.4655</v>
      </c>
      <c r="T63" s="25"/>
    </row>
    <row r="64" spans="2:20" s="1" customFormat="1" ht="19.95" customHeight="1" x14ac:dyDescent="0.25">
      <c r="B64" s="41"/>
      <c r="C64" s="23"/>
      <c r="D64" s="23"/>
      <c r="E64" s="22"/>
      <c r="F64" s="11" t="s">
        <v>16</v>
      </c>
      <c r="G64" s="57"/>
      <c r="H64" s="19">
        <v>0.11</v>
      </c>
      <c r="I64" s="14">
        <f>I63*H64</f>
        <v>1379.7355219999999</v>
      </c>
      <c r="J64" s="25"/>
      <c r="L64" s="41"/>
      <c r="M64" s="23"/>
      <c r="N64" s="23"/>
      <c r="O64" s="7">
        <v>150</v>
      </c>
      <c r="P64" s="36" t="s">
        <v>16</v>
      </c>
      <c r="Q64" s="4"/>
      <c r="R64" s="16">
        <v>0.05</v>
      </c>
      <c r="S64" s="14">
        <f>S63*R64</f>
        <v>598.92327499999999</v>
      </c>
      <c r="T64" s="25"/>
    </row>
    <row r="65" spans="2:20" s="1" customFormat="1" ht="19.95" customHeight="1" x14ac:dyDescent="0.25">
      <c r="B65" s="15"/>
      <c r="C65" s="22"/>
      <c r="D65" s="22"/>
      <c r="E65" s="22"/>
      <c r="F65" s="11" t="s">
        <v>16</v>
      </c>
      <c r="G65" s="57"/>
      <c r="H65" s="19"/>
      <c r="I65" s="14">
        <f>(I63-I64)*H65</f>
        <v>0</v>
      </c>
      <c r="J65" s="25"/>
      <c r="L65" s="15"/>
      <c r="M65" s="22"/>
      <c r="N65" s="22"/>
      <c r="O65" s="7">
        <f t="shared" ref="O65" si="40">E65-10</f>
        <v>-10</v>
      </c>
      <c r="P65" s="36" t="s">
        <v>16</v>
      </c>
      <c r="Q65" s="4"/>
      <c r="R65" s="16">
        <v>0.06</v>
      </c>
      <c r="S65" s="14">
        <f>(S63-S64)*R65</f>
        <v>682.77253350000001</v>
      </c>
      <c r="T65" s="25"/>
    </row>
    <row r="66" spans="2:20" s="1" customFormat="1" ht="19.95" customHeight="1" x14ac:dyDescent="0.25">
      <c r="B66" s="102" t="s">
        <v>13</v>
      </c>
      <c r="C66" s="103"/>
      <c r="D66" s="104"/>
      <c r="E66" s="22"/>
      <c r="F66" s="11" t="s">
        <v>11</v>
      </c>
      <c r="G66" s="57"/>
      <c r="H66" s="18"/>
      <c r="I66" s="14">
        <f>I63-I64-I65</f>
        <v>11163.314677999999</v>
      </c>
      <c r="J66" s="25"/>
      <c r="L66" s="102" t="s">
        <v>13</v>
      </c>
      <c r="M66" s="103"/>
      <c r="N66" s="104"/>
      <c r="O66" s="22"/>
      <c r="P66" s="36" t="s">
        <v>11</v>
      </c>
      <c r="Q66" s="4"/>
      <c r="R66" s="18"/>
      <c r="S66" s="14">
        <f>S63-S64-S65</f>
        <v>10696.769691500001</v>
      </c>
      <c r="T66" s="25"/>
    </row>
    <row r="67" spans="2:20" s="1" customFormat="1" ht="19.95" customHeight="1" x14ac:dyDescent="0.25">
      <c r="B67" s="45" t="s">
        <v>14</v>
      </c>
      <c r="C67" s="53" t="s">
        <v>15</v>
      </c>
      <c r="D67" s="53" t="s">
        <v>9</v>
      </c>
      <c r="E67" s="58"/>
      <c r="F67" s="60" t="s">
        <v>7</v>
      </c>
      <c r="G67" s="17" t="s">
        <v>17</v>
      </c>
      <c r="H67" s="19">
        <v>0.03</v>
      </c>
      <c r="I67" s="14">
        <f>I66*H67</f>
        <v>334.89944033999996</v>
      </c>
      <c r="J67" s="25"/>
      <c r="L67" s="45" t="s">
        <v>14</v>
      </c>
      <c r="M67" s="46" t="s">
        <v>15</v>
      </c>
      <c r="N67" s="47" t="s">
        <v>9</v>
      </c>
      <c r="O67" s="22"/>
      <c r="P67" s="36" t="s">
        <v>7</v>
      </c>
      <c r="R67" s="19">
        <v>0.02</v>
      </c>
      <c r="S67" s="14">
        <f>S66*R67</f>
        <v>213.93539383000004</v>
      </c>
      <c r="T67" s="25"/>
    </row>
    <row r="68" spans="2:20" s="1" customFormat="1" ht="19.95" customHeight="1" x14ac:dyDescent="0.25">
      <c r="B68" s="88">
        <f>SUM(I53:I60)*(1-H64)*(1-H65)*(1-H67)</f>
        <v>874.71144472000003</v>
      </c>
      <c r="C68" s="38">
        <v>5.5E-2</v>
      </c>
      <c r="D68" s="64">
        <f>B68*C68</f>
        <v>48.109129459600005</v>
      </c>
      <c r="E68" s="59"/>
      <c r="F68" s="67" t="s">
        <v>8</v>
      </c>
      <c r="G68" s="57"/>
      <c r="H68" s="18"/>
      <c r="I68" s="14">
        <f>I66-I67</f>
        <v>10828.41523766</v>
      </c>
      <c r="J68" s="25"/>
      <c r="L68" s="88">
        <f>SUM(S60:S61,S54:S55,S47:S51)*(1-R64)*(1-R65)*(1-R67)</f>
        <v>3207.9836327699991</v>
      </c>
      <c r="M68" s="38">
        <v>5.5E-2</v>
      </c>
      <c r="N68" s="64">
        <f>L68*M68</f>
        <v>176.43909980234994</v>
      </c>
      <c r="O68" s="22"/>
      <c r="P68" s="36" t="s">
        <v>8</v>
      </c>
      <c r="Q68" s="4"/>
      <c r="R68" s="18"/>
      <c r="S68" s="14">
        <f>S66-S67</f>
        <v>10482.834297670002</v>
      </c>
      <c r="T68" s="25"/>
    </row>
    <row r="69" spans="2:20" s="1" customFormat="1" ht="19.95" customHeight="1" x14ac:dyDescent="0.25">
      <c r="B69" s="89">
        <f>SUM(I61:I62,I47:I52)*(1-H64)*(1-H65)*(1-H67)</f>
        <v>9953.7037929400012</v>
      </c>
      <c r="C69" s="56">
        <v>0.2</v>
      </c>
      <c r="D69" s="64">
        <f>B69*C69</f>
        <v>1990.7407585880003</v>
      </c>
      <c r="E69" s="58"/>
      <c r="F69" s="60" t="s">
        <v>9</v>
      </c>
      <c r="G69" s="4"/>
      <c r="H69" s="19"/>
      <c r="I69" s="14">
        <f>D69+D68</f>
        <v>2038.8498880476002</v>
      </c>
      <c r="J69" s="25"/>
      <c r="L69" s="89">
        <f>SUM(S62,S56:S59,S52:S53)*(1-R64)*(1-R65)*(1-R67)</f>
        <v>7274.8506648999992</v>
      </c>
      <c r="M69" s="55">
        <v>0.2</v>
      </c>
      <c r="N69" s="64">
        <f>L69*M69</f>
        <v>1454.97013298</v>
      </c>
      <c r="O69" s="22"/>
      <c r="P69" s="36" t="s">
        <v>9</v>
      </c>
      <c r="Q69" s="4"/>
      <c r="R69" s="19"/>
      <c r="S69" s="14">
        <f>N69+N68</f>
        <v>1631.40923278235</v>
      </c>
      <c r="T69" s="25"/>
    </row>
    <row r="70" spans="2:20" s="1" customFormat="1" ht="19.95" customHeight="1" x14ac:dyDescent="0.25">
      <c r="B70" s="92">
        <f>B68+B69</f>
        <v>10828.415237660001</v>
      </c>
      <c r="C70" s="43"/>
      <c r="D70" s="44"/>
      <c r="E70" s="59"/>
      <c r="F70" s="61" t="s">
        <v>10</v>
      </c>
      <c r="G70" s="4"/>
      <c r="H70" s="13"/>
      <c r="I70" s="90">
        <f>I68+I69</f>
        <v>12867.2651257076</v>
      </c>
      <c r="J70" s="25"/>
      <c r="L70" s="92">
        <f>L68+L69</f>
        <v>10482.834297669999</v>
      </c>
      <c r="M70" s="43"/>
      <c r="N70" s="44"/>
      <c r="O70" s="22"/>
      <c r="P70" s="37" t="s">
        <v>10</v>
      </c>
      <c r="Q70" s="20"/>
      <c r="R70" s="21"/>
      <c r="S70" s="90">
        <f>S68+S69</f>
        <v>12114.243530452353</v>
      </c>
      <c r="T70" s="25"/>
    </row>
    <row r="71" spans="2:20" s="1" customFormat="1" ht="16.95" customHeight="1" x14ac:dyDescent="0.25">
      <c r="B71" s="22"/>
      <c r="C71" s="22"/>
      <c r="D71" s="22"/>
      <c r="E71" s="22"/>
      <c r="F71" s="23"/>
      <c r="G71" s="23"/>
      <c r="H71" s="24"/>
      <c r="I71" s="25"/>
      <c r="J71" s="25"/>
      <c r="L71" s="22"/>
      <c r="M71" s="22"/>
      <c r="N71" s="22"/>
      <c r="O71" s="22"/>
      <c r="P71" s="23"/>
      <c r="Q71" s="23"/>
      <c r="R71" s="24"/>
      <c r="S71" s="25"/>
      <c r="T71" s="25"/>
    </row>
    <row r="72" spans="2:20" s="1" customFormat="1" ht="28.35" customHeight="1" x14ac:dyDescent="0.25">
      <c r="B72" s="3" t="s">
        <v>20</v>
      </c>
      <c r="C72" s="4"/>
      <c r="D72" s="4"/>
      <c r="E72" s="6"/>
      <c r="F72" s="26"/>
      <c r="G72" s="5"/>
      <c r="H72" s="5"/>
      <c r="I72" s="14"/>
      <c r="J72" s="25"/>
      <c r="L72" s="3" t="s">
        <v>20</v>
      </c>
      <c r="M72" s="4"/>
      <c r="N72" s="4"/>
      <c r="O72" s="6"/>
      <c r="P72" s="26"/>
      <c r="Q72" s="5"/>
      <c r="R72" s="5"/>
      <c r="S72" s="14"/>
      <c r="T72" s="25"/>
    </row>
    <row r="1048495" s="1" customFormat="1" ht="12.75" customHeight="1" x14ac:dyDescent="0.25"/>
    <row r="1048496" s="1" customFormat="1" ht="12.75" customHeight="1" x14ac:dyDescent="0.25"/>
    <row r="1048497" s="1" customFormat="1" ht="12.75" customHeight="1" x14ac:dyDescent="0.25"/>
    <row r="1048498" s="1" customFormat="1" ht="12.75" customHeight="1" x14ac:dyDescent="0.25"/>
    <row r="1048499" s="1" customFormat="1" ht="12.75" customHeight="1" x14ac:dyDescent="0.25"/>
    <row r="1048500" s="1" customFormat="1" ht="12.75" customHeight="1" x14ac:dyDescent="0.25"/>
    <row r="1048501" s="1" customFormat="1" ht="12.75" customHeight="1" x14ac:dyDescent="0.25"/>
    <row r="1048502" s="1" customFormat="1" ht="12.75" customHeight="1" x14ac:dyDescent="0.25"/>
    <row r="1048503" s="1" customFormat="1" ht="12.75" customHeight="1" x14ac:dyDescent="0.25"/>
    <row r="1048504" s="1" customFormat="1" ht="12.75" customHeight="1" x14ac:dyDescent="0.25"/>
    <row r="1048505" s="1" customFormat="1" ht="12.75" customHeight="1" x14ac:dyDescent="0.25"/>
    <row r="1048506" s="1" customFormat="1" ht="12.75" customHeight="1" x14ac:dyDescent="0.25"/>
    <row r="1048507" s="1" customFormat="1" ht="12.75" customHeight="1" x14ac:dyDescent="0.25"/>
    <row r="1048508" s="1" customFormat="1" ht="12.75" customHeight="1" x14ac:dyDescent="0.25"/>
    <row r="1048509" s="1" customFormat="1" ht="12.75" customHeight="1" x14ac:dyDescent="0.25"/>
    <row r="1048510" s="1" customFormat="1" ht="12.75" customHeight="1" x14ac:dyDescent="0.25"/>
    <row r="1048511" s="1" customFormat="1" ht="12.75" customHeight="1" x14ac:dyDescent="0.25"/>
    <row r="1048512" s="1" customFormat="1" ht="12.75" customHeight="1" x14ac:dyDescent="0.25"/>
    <row r="1048513" s="1" customFormat="1" ht="12.75" customHeight="1" x14ac:dyDescent="0.25"/>
    <row r="1048514" s="1" customFormat="1" ht="12.75" customHeight="1" x14ac:dyDescent="0.25"/>
    <row r="1048515" s="1" customFormat="1" ht="12.75" customHeight="1" x14ac:dyDescent="0.25"/>
    <row r="1048516" s="1" customFormat="1" ht="12.75" customHeight="1" x14ac:dyDescent="0.25"/>
    <row r="1048517" s="1" customFormat="1" ht="12.75" customHeight="1" x14ac:dyDescent="0.25"/>
    <row r="1048518" s="1" customFormat="1" ht="12.75" customHeight="1" x14ac:dyDescent="0.25"/>
    <row r="1048519" s="1" customFormat="1" ht="12.75" customHeight="1" x14ac:dyDescent="0.25"/>
    <row r="1048520" s="1" customFormat="1" ht="12.75" customHeight="1" x14ac:dyDescent="0.25"/>
    <row r="1048521" s="1" customFormat="1" ht="12.75" customHeight="1" x14ac:dyDescent="0.25"/>
    <row r="1048522" s="1" customFormat="1" ht="12.75" customHeight="1" x14ac:dyDescent="0.25"/>
    <row r="1048523" s="1" customFormat="1" ht="12.75" customHeight="1" x14ac:dyDescent="0.25"/>
    <row r="1048524" s="1" customFormat="1" ht="12.75" customHeight="1" x14ac:dyDescent="0.25"/>
    <row r="1048525" s="1" customFormat="1" ht="12.75" customHeight="1" x14ac:dyDescent="0.25"/>
    <row r="1048526" s="1" customFormat="1" ht="12.75" customHeight="1" x14ac:dyDescent="0.25"/>
    <row r="1048527" s="1" customFormat="1" ht="12.75" customHeight="1" x14ac:dyDescent="0.25"/>
    <row r="1048528" s="1" customFormat="1" ht="12.75" customHeight="1" x14ac:dyDescent="0.25"/>
    <row r="1048529" s="1" customFormat="1" ht="12.75" customHeight="1" x14ac:dyDescent="0.25"/>
    <row r="1048530" s="1" customFormat="1" ht="12.75" customHeight="1" x14ac:dyDescent="0.25"/>
    <row r="1048531" s="1" customFormat="1" ht="12.75" customHeight="1" x14ac:dyDescent="0.25"/>
    <row r="1048532" s="1" customFormat="1" ht="12.75" customHeight="1" x14ac:dyDescent="0.25"/>
    <row r="1048533" s="1" customFormat="1" ht="12.75" customHeight="1" x14ac:dyDescent="0.25"/>
    <row r="1048534" s="1" customFormat="1" ht="12.75" customHeight="1" x14ac:dyDescent="0.25"/>
    <row r="1048535" s="1" customFormat="1" ht="12.75" customHeight="1" x14ac:dyDescent="0.25"/>
    <row r="1048536" s="1" customFormat="1" ht="12.75" customHeight="1" x14ac:dyDescent="0.25"/>
    <row r="1048537" s="1" customFormat="1" ht="12.75" customHeight="1" x14ac:dyDescent="0.25"/>
    <row r="1048538" s="1" customFormat="1" ht="12.75" customHeight="1" x14ac:dyDescent="0.25"/>
    <row r="1048539" s="1" customFormat="1" ht="12.75" customHeight="1" x14ac:dyDescent="0.25"/>
    <row r="1048540" s="1" customFormat="1" ht="12.75" customHeight="1" x14ac:dyDescent="0.25"/>
    <row r="1048541" s="1" customFormat="1" ht="12.75" customHeight="1" x14ac:dyDescent="0.25"/>
    <row r="1048542" s="1" customFormat="1" ht="12.75" customHeight="1" x14ac:dyDescent="0.25"/>
    <row r="1048543" s="1" customFormat="1" ht="12.75" customHeight="1" x14ac:dyDescent="0.25"/>
    <row r="1048544" s="1" customFormat="1" ht="12.75" customHeight="1" x14ac:dyDescent="0.25"/>
    <row r="1048545" s="1" customFormat="1" ht="12.75" customHeight="1" x14ac:dyDescent="0.25"/>
    <row r="1048546" s="1" customFormat="1" ht="12.75" customHeight="1" x14ac:dyDescent="0.25"/>
    <row r="1048547" s="1" customFormat="1" ht="12.75" customHeight="1" x14ac:dyDescent="0.25"/>
    <row r="1048548" s="1" customFormat="1" ht="12.75" customHeight="1" x14ac:dyDescent="0.25"/>
    <row r="1048549" s="1" customFormat="1" ht="12.75" customHeight="1" x14ac:dyDescent="0.25"/>
    <row r="1048550" s="1" customFormat="1" ht="12.75" customHeight="1" x14ac:dyDescent="0.25"/>
    <row r="1048551" s="1" customFormat="1" ht="12.75" customHeight="1" x14ac:dyDescent="0.25"/>
    <row r="1048552" s="1" customFormat="1" ht="12.75" customHeight="1" x14ac:dyDescent="0.25"/>
    <row r="1048553" s="1" customFormat="1" ht="12.75" customHeight="1" x14ac:dyDescent="0.25"/>
    <row r="1048554" s="1" customFormat="1" ht="12.75" customHeight="1" x14ac:dyDescent="0.25"/>
    <row r="1048555" s="1" customFormat="1" ht="12.75" customHeight="1" x14ac:dyDescent="0.25"/>
    <row r="1048556" s="1" customFormat="1" ht="12.75" customHeight="1" x14ac:dyDescent="0.25"/>
    <row r="1048557" s="1" customFormat="1" ht="12.75" customHeight="1" x14ac:dyDescent="0.25"/>
    <row r="1048558" s="1" customFormat="1" ht="12.75" customHeight="1" x14ac:dyDescent="0.25"/>
    <row r="1048559" s="1" customFormat="1" ht="12.75" customHeight="1" x14ac:dyDescent="0.25"/>
    <row r="1048560" s="1" customFormat="1" ht="12.75" customHeight="1" x14ac:dyDescent="0.25"/>
    <row r="1048561" s="1" customFormat="1" ht="12.75" customHeight="1" x14ac:dyDescent="0.25"/>
    <row r="1048562" s="1" customFormat="1" ht="12.75" customHeight="1" x14ac:dyDescent="0.25"/>
    <row r="1048563" s="1" customFormat="1" ht="12.75" customHeight="1" x14ac:dyDescent="0.25"/>
    <row r="1048564" s="1" customFormat="1" ht="12.75" customHeight="1" x14ac:dyDescent="0.25"/>
    <row r="1048565" s="1" customFormat="1" ht="12.75" customHeight="1" x14ac:dyDescent="0.25"/>
  </sheetData>
  <mergeCells count="90">
    <mergeCell ref="B4:J4"/>
    <mergeCell ref="L4:T4"/>
    <mergeCell ref="B5:J5"/>
    <mergeCell ref="L5:T5"/>
    <mergeCell ref="B7:J7"/>
    <mergeCell ref="L7:T7"/>
    <mergeCell ref="B8:D8"/>
    <mergeCell ref="L8:N8"/>
    <mergeCell ref="B9:D9"/>
    <mergeCell ref="L9:N9"/>
    <mergeCell ref="B10:D10"/>
    <mergeCell ref="L10:N10"/>
    <mergeCell ref="B11:D11"/>
    <mergeCell ref="L11:N11"/>
    <mergeCell ref="B12:D12"/>
    <mergeCell ref="L12:N12"/>
    <mergeCell ref="B13:D13"/>
    <mergeCell ref="L13:N13"/>
    <mergeCell ref="B14:D14"/>
    <mergeCell ref="L14:N14"/>
    <mergeCell ref="B15:D15"/>
    <mergeCell ref="L15:N15"/>
    <mergeCell ref="B16:D16"/>
    <mergeCell ref="L16:N16"/>
    <mergeCell ref="B17:D17"/>
    <mergeCell ref="L17:N17"/>
    <mergeCell ref="B18:D18"/>
    <mergeCell ref="L18:N18"/>
    <mergeCell ref="B19:D19"/>
    <mergeCell ref="L19:N19"/>
    <mergeCell ref="B20:D20"/>
    <mergeCell ref="L20:N20"/>
    <mergeCell ref="B21:D21"/>
    <mergeCell ref="L21:N21"/>
    <mergeCell ref="B22:D22"/>
    <mergeCell ref="L22:N22"/>
    <mergeCell ref="B23:D23"/>
    <mergeCell ref="L23:N23"/>
    <mergeCell ref="B24:D24"/>
    <mergeCell ref="L24:N24"/>
    <mergeCell ref="B25:D25"/>
    <mergeCell ref="L25:N25"/>
    <mergeCell ref="B26:D26"/>
    <mergeCell ref="L26:N26"/>
    <mergeCell ref="B27:D27"/>
    <mergeCell ref="L27:N27"/>
    <mergeCell ref="B31:D31"/>
    <mergeCell ref="L31:N31"/>
    <mergeCell ref="B42:J42"/>
    <mergeCell ref="L42:T42"/>
    <mergeCell ref="B43:J43"/>
    <mergeCell ref="L43:T44"/>
    <mergeCell ref="B45:J45"/>
    <mergeCell ref="L45:T45"/>
    <mergeCell ref="B46:D46"/>
    <mergeCell ref="L46:N46"/>
    <mergeCell ref="B47:D47"/>
    <mergeCell ref="L47:N47"/>
    <mergeCell ref="B48:D48"/>
    <mergeCell ref="L48:N48"/>
    <mergeCell ref="B49:D49"/>
    <mergeCell ref="L49:N49"/>
    <mergeCell ref="B50:D50"/>
    <mergeCell ref="L50:N50"/>
    <mergeCell ref="B51:D51"/>
    <mergeCell ref="L51:N51"/>
    <mergeCell ref="B52:D52"/>
    <mergeCell ref="L52:N52"/>
    <mergeCell ref="B53:D53"/>
    <mergeCell ref="L53:N53"/>
    <mergeCell ref="B54:D54"/>
    <mergeCell ref="L54:N54"/>
    <mergeCell ref="B55:D55"/>
    <mergeCell ref="L55:N55"/>
    <mergeCell ref="B56:D56"/>
    <mergeCell ref="L56:N56"/>
    <mergeCell ref="B57:D57"/>
    <mergeCell ref="L57:N57"/>
    <mergeCell ref="B58:D58"/>
    <mergeCell ref="L58:N58"/>
    <mergeCell ref="B59:D59"/>
    <mergeCell ref="L59:N59"/>
    <mergeCell ref="B60:D60"/>
    <mergeCell ref="L60:N60"/>
    <mergeCell ref="B61:D61"/>
    <mergeCell ref="L61:N61"/>
    <mergeCell ref="B62:D62"/>
    <mergeCell ref="L62:N62"/>
    <mergeCell ref="B66:D66"/>
    <mergeCell ref="L66:N66"/>
  </mergeCells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68" pageOrder="overThenDown" orientation="landscape" useFirstPageNumber="1" r:id="rId1"/>
  <headerFooter alignWithMargins="0">
    <oddFooter>&amp;L&amp;8 &amp;G CERPEG 2020 | Co-Intervention Maths &amp;CLA FACTURATION
&amp;A&amp;R&amp;8&amp;P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489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NIVEAU 4 </vt:lpstr>
      <vt:lpstr>NIVEAU 4  COR</vt:lpstr>
      <vt:lpstr>'NIVEAU 4 '!Zone_d_impression</vt:lpstr>
      <vt:lpstr>'NIVEAU 4  COR'!Zone_d_impression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 fabienne</dc:creator>
  <cp:lastModifiedBy>fabienne mauri</cp:lastModifiedBy>
  <cp:revision>83</cp:revision>
  <cp:lastPrinted>2020-12-06T13:45:42Z</cp:lastPrinted>
  <dcterms:created xsi:type="dcterms:W3CDTF">2019-11-15T18:47:22Z</dcterms:created>
  <dcterms:modified xsi:type="dcterms:W3CDTF">2020-12-06T15:32:12Z</dcterms:modified>
</cp:coreProperties>
</file>