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3\"/>
    </mc:Choice>
  </mc:AlternateContent>
  <xr:revisionPtr revIDLastSave="0" documentId="13_ncr:1_{6DE337E6-E68A-4DB6-8AB3-48A612069740}" xr6:coauthVersionLast="45" xr6:coauthVersionMax="45" xr10:uidLastSave="{00000000-0000-0000-0000-000000000000}"/>
  <bookViews>
    <workbookView xWindow="28680" yWindow="-120" windowWidth="29040" windowHeight="15840" xr2:uid="{AA8FF3ED-6F2F-4161-B748-40F35CB2570A}"/>
  </bookViews>
  <sheets>
    <sheet name="NIVEAU 3 " sheetId="3" r:id="rId1"/>
    <sheet name="NIVEAU 3  COR" sheetId="8" r:id="rId2"/>
  </sheets>
  <definedNames>
    <definedName name="_xlnm.Print_Area" localSheetId="0">'NIVEAU 3 '!$B$3:$T$21,'NIVEAU 3 '!$B$24:$T$47</definedName>
    <definedName name="_xlnm.Print_Area" localSheetId="1">'NIVEAU 3  COR'!$B$3:$T$21,'NIVEAU 3  COR'!$B$24:$T$47</definedName>
  </definedNames>
  <calcPr calcId="191029"/>
</workbook>
</file>

<file path=xl/calcChain.xml><?xml version="1.0" encoding="utf-8"?>
<calcChain xmlns="http://schemas.openxmlformats.org/spreadsheetml/2006/main">
  <c r="L44" i="8" l="1"/>
  <c r="L43" i="8"/>
  <c r="B44" i="8"/>
  <c r="B43" i="8"/>
  <c r="R38" i="8"/>
  <c r="R37" i="8"/>
  <c r="R36" i="8"/>
  <c r="R35" i="8"/>
  <c r="R34" i="8"/>
  <c r="R33" i="8"/>
  <c r="R32" i="8"/>
  <c r="R31" i="8"/>
  <c r="H38" i="8"/>
  <c r="H37" i="8"/>
  <c r="H36" i="8"/>
  <c r="H35" i="8"/>
  <c r="H34" i="8"/>
  <c r="H33" i="8"/>
  <c r="H32" i="8"/>
  <c r="H31" i="8"/>
  <c r="R12" i="8"/>
  <c r="R11" i="8"/>
  <c r="R10" i="8"/>
  <c r="R9" i="8"/>
  <c r="H12" i="8"/>
  <c r="H11" i="8"/>
  <c r="H10" i="8"/>
  <c r="H9" i="8"/>
  <c r="S33" i="8" l="1"/>
  <c r="S34" i="8"/>
  <c r="S35" i="8"/>
  <c r="S36" i="8"/>
  <c r="S37" i="8"/>
  <c r="S38" i="8"/>
  <c r="S32" i="8"/>
  <c r="S31" i="8"/>
  <c r="I35" i="8"/>
  <c r="I36" i="8"/>
  <c r="D43" i="8" s="1"/>
  <c r="I37" i="8"/>
  <c r="I38" i="8"/>
  <c r="I34" i="8"/>
  <c r="I33" i="8"/>
  <c r="I32" i="8"/>
  <c r="I31" i="8"/>
  <c r="S12" i="8"/>
  <c r="S11" i="8"/>
  <c r="S9" i="8"/>
  <c r="S10" i="8"/>
  <c r="I9" i="8"/>
  <c r="I10" i="8"/>
  <c r="I11" i="8"/>
  <c r="I12" i="8"/>
  <c r="D44" i="8" l="1"/>
  <c r="I44" i="8" s="1"/>
  <c r="L18" i="8"/>
  <c r="N18" i="8" s="1"/>
  <c r="B18" i="8"/>
  <c r="D18" i="8" s="1"/>
  <c r="I39" i="8"/>
  <c r="S39" i="8"/>
  <c r="S40" i="8" s="1"/>
  <c r="S41" i="8" s="1"/>
  <c r="L17" i="8"/>
  <c r="N17" i="8" s="1"/>
  <c r="S13" i="8"/>
  <c r="S14" i="8" s="1"/>
  <c r="S15" i="8" s="1"/>
  <c r="B17" i="8"/>
  <c r="D17" i="8" s="1"/>
  <c r="I13" i="8"/>
  <c r="I14" i="8" s="1"/>
  <c r="I15" i="8" s="1"/>
  <c r="N44" i="8"/>
  <c r="N43" i="8"/>
  <c r="I18" i="8" l="1"/>
  <c r="I40" i="8"/>
  <c r="I41" i="8" s="1"/>
  <c r="S44" i="8"/>
  <c r="S42" i="8"/>
  <c r="S43" i="8" s="1"/>
  <c r="S16" i="8"/>
  <c r="S17" i="8" s="1"/>
  <c r="S18" i="8" s="1"/>
  <c r="I16" i="8"/>
  <c r="I17" i="8" s="1"/>
  <c r="I19" i="8" s="1"/>
  <c r="N19" i="8" l="1"/>
  <c r="N20" i="8" s="1"/>
  <c r="S20" i="8" s="1"/>
  <c r="S21" i="8" s="1"/>
  <c r="L19" i="8"/>
  <c r="I42" i="8"/>
  <c r="I43" i="8" s="1"/>
  <c r="I45" i="8" s="1"/>
  <c r="S45" i="8"/>
  <c r="S19" i="8"/>
</calcChain>
</file>

<file path=xl/sharedStrings.xml><?xml version="1.0" encoding="utf-8"?>
<sst xmlns="http://schemas.openxmlformats.org/spreadsheetml/2006/main" count="318" uniqueCount="62">
  <si>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</si>
  <si>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</si>
  <si>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</si>
  <si>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</si>
  <si>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</si>
  <si>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</si>
  <si>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</si>
  <si>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</si>
  <si>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</si>
  <si>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</si>
  <si>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</si>
  <si>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</si>
  <si>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</si>
  <si>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</si>
  <si>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</si>
  <si>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</si>
  <si>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</si>
  <si>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</si>
  <si>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</si>
  <si>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</si>
  <si>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</si>
  <si>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</si>
  <si>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(2)</t>
  </si>
  <si>
    <t>(1)</t>
  </si>
  <si>
    <t>TOTAL HT</t>
  </si>
  <si>
    <t>TRANSPORT        % (3)</t>
  </si>
  <si>
    <t>(3)</t>
  </si>
  <si>
    <t>TOTAL TVA</t>
  </si>
  <si>
    <t>Mon premier maquillage Livre</t>
  </si>
  <si>
    <t>10 leçons de maquillage</t>
  </si>
  <si>
    <t>15 tutos Cils et sourcils</t>
  </si>
  <si>
    <t>Le petit guide pratique de la beauté</t>
  </si>
  <si>
    <t>Mon livre de mise en beauté</t>
  </si>
  <si>
    <t>Le livre « Leçon de maquillage "</t>
  </si>
  <si>
    <t>Mon Look pour mes soirées</t>
  </si>
  <si>
    <t>Makeupistas - Mon livre pratique</t>
  </si>
  <si>
    <t>500 modèles de maquillage des yeux</t>
  </si>
  <si>
    <t>Mon premier ABCD illustré</t>
  </si>
  <si>
    <t>Locomotive bois à pile jaune</t>
  </si>
  <si>
    <t xml:space="preserve">Comtes illustrés pour enfants </t>
  </si>
  <si>
    <t xml:space="preserve">locomotive bois brio </t>
  </si>
  <si>
    <t>T'choupi et le père Noël</t>
  </si>
  <si>
    <t xml:space="preserve">Locomotive bois multifonctions </t>
  </si>
  <si>
    <t>Mon grand imagier à toucher</t>
  </si>
  <si>
    <t xml:space="preserve">Locomotive bois roues motrices rechargeable </t>
  </si>
  <si>
    <t>Remises habituelles sur articles - Remise globale de 10 % - Escompte de 2 % 
TVA 20 % - TVA 5,5% sur les livres</t>
  </si>
  <si>
    <t>Remises habituelles sur articles - Escompte 1 %
TVA 20 % - TVA 5,5% sur les livres - Transport 10 %</t>
  </si>
  <si>
    <t>Remises habituelles sur articles - Escompte 3 % - Remise globale 7 %  
TVA 20 % - TVA 5,5% sur les livres</t>
  </si>
  <si>
    <t>Chariot de marche Hello Kitty</t>
  </si>
  <si>
    <t>Chien puck en bois à empiler</t>
  </si>
  <si>
    <t>Circuit train bois</t>
  </si>
  <si>
    <t>Boite de construction bois 484 pièces</t>
  </si>
  <si>
    <t xml:space="preserve">Camion de pompier à pousser </t>
  </si>
  <si>
    <t>Camion urgence antivirus</t>
  </si>
  <si>
    <t>Centre de tri d'emo bois</t>
  </si>
  <si>
    <t xml:space="preserve">Grue bois sur rails </t>
  </si>
  <si>
    <t>Grue de chantie</t>
  </si>
  <si>
    <t xml:space="preserve">Circuit train bois à pile </t>
  </si>
  <si>
    <t xml:space="preserve">CLIENT : L'ARBRE VERT </t>
  </si>
  <si>
    <t>CLIENT : JOUET AU BOIS</t>
  </si>
  <si>
    <t>CLIENT : 123 SOLEIL ET JEUX</t>
  </si>
  <si>
    <t>CLIENT : LE SINGE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</si>
</sst>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ED1C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52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167" fontId="22" fillId="10" borderId="25" xfId="0" applyNumberFormat="1" applyFont="1" applyFill="1" applyBorder="1" applyAlignment="1">
      <alignment vertical="center"/>
    </xf>
    <xf numFmtId="167" fontId="22" fillId="10" borderId="26" xfId="0" applyNumberFormat="1" applyFont="1" applyFill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 wrapText="1"/>
    </xf>
    <xf numFmtId="166" fontId="23" fillId="10" borderId="0" xfId="19" applyNumberFormat="1" applyFont="1" applyFill="1" applyBorder="1" applyAlignment="1">
      <alignment horizontal="center" vertical="center"/>
    </xf>
    <xf numFmtId="9" fontId="23" fillId="10" borderId="0" xfId="19" applyFont="1" applyFill="1" applyBorder="1" applyAlignment="1">
      <alignment horizontal="center" vertical="center"/>
    </xf>
    <xf numFmtId="167" fontId="23" fillId="10" borderId="25" xfId="0" applyNumberFormat="1" applyFont="1" applyFill="1" applyBorder="1" applyAlignment="1">
      <alignment vertical="center"/>
    </xf>
    <xf numFmtId="43" fontId="22" fillId="10" borderId="24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vertical="center"/>
    </xf>
    <xf numFmtId="43" fontId="22" fillId="10" borderId="17" xfId="1" applyFont="1" applyFill="1" applyBorder="1" applyAlignment="1">
      <alignment horizontal="center" vertical="center"/>
    </xf>
    <xf numFmtId="43" fontId="23" fillId="10" borderId="25" xfId="1" applyFont="1" applyFill="1" applyBorder="1" applyAlignment="1">
      <alignment horizontal="center" vertical="center"/>
    </xf>
    <xf numFmtId="43" fontId="23" fillId="10" borderId="26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horizontal="center" vertical="center"/>
    </xf>
    <xf numFmtId="43" fontId="23" fillId="10" borderId="0" xfId="1" applyFont="1" applyFill="1" applyAlignment="1">
      <alignment horizontal="center" vertical="center"/>
    </xf>
    <xf numFmtId="167" fontId="22" fillId="10" borderId="28" xfId="0" applyNumberFormat="1" applyFont="1" applyFill="1" applyBorder="1" applyAlignment="1">
      <alignment vertical="center"/>
    </xf>
    <xf numFmtId="167" fontId="23" fillId="10" borderId="24" xfId="0" applyNumberFormat="1" applyFont="1" applyFill="1" applyBorder="1" applyAlignment="1">
      <alignment horizontal="center" vertical="center"/>
    </xf>
    <xf numFmtId="167" fontId="23" fillId="10" borderId="28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43" fontId="23" fillId="10" borderId="28" xfId="1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0" fontId="16" fillId="0" borderId="31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164" fontId="16" fillId="0" borderId="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43" fontId="22" fillId="0" borderId="14" xfId="1" applyFont="1" applyBorder="1" applyAlignment="1">
      <alignment vertical="center"/>
    </xf>
    <xf numFmtId="165" fontId="19" fillId="0" borderId="10" xfId="0" applyNumberFormat="1" applyFont="1" applyBorder="1" applyAlignment="1">
      <alignment horizontal="center" vertical="center"/>
    </xf>
    <xf numFmtId="167" fontId="22" fillId="10" borderId="20" xfId="0" applyNumberFormat="1" applyFont="1" applyFill="1" applyBorder="1" applyAlignment="1">
      <alignment vertical="center"/>
    </xf>
    <xf numFmtId="0" fontId="16" fillId="10" borderId="26" xfId="0" quotePrefix="1" applyFont="1" applyFill="1" applyBorder="1" applyAlignment="1">
      <alignment vertical="center"/>
    </xf>
    <xf numFmtId="0" fontId="16" fillId="10" borderId="23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9" fontId="16" fillId="10" borderId="12" xfId="19" applyFont="1" applyFill="1" applyBorder="1" applyAlignment="1">
      <alignment horizontal="center" vertical="center"/>
    </xf>
    <xf numFmtId="43" fontId="22" fillId="10" borderId="25" xfId="1" applyFont="1" applyFill="1" applyBorder="1" applyAlignment="1">
      <alignment vertical="center"/>
    </xf>
    <xf numFmtId="43" fontId="22" fillId="10" borderId="26" xfId="1" applyFont="1" applyFill="1" applyBorder="1" applyAlignment="1">
      <alignment vertical="center"/>
    </xf>
    <xf numFmtId="10" fontId="22" fillId="10" borderId="0" xfId="19" applyNumberFormat="1" applyFont="1" applyFill="1" applyBorder="1" applyAlignment="1">
      <alignment horizontal="center" vertical="center"/>
    </xf>
    <xf numFmtId="10" fontId="22" fillId="10" borderId="0" xfId="19" applyNumberFormat="1" applyFont="1" applyFill="1" applyAlignment="1">
      <alignment vertical="center"/>
    </xf>
    <xf numFmtId="0" fontId="20" fillId="9" borderId="0" xfId="0" applyFont="1" applyFill="1" applyAlignment="1">
      <alignment vertical="center"/>
    </xf>
    <xf numFmtId="43" fontId="22" fillId="0" borderId="5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166" fontId="24" fillId="10" borderId="0" xfId="19" applyNumberFormat="1" applyFont="1" applyFill="1" applyBorder="1" applyAlignment="1">
      <alignment horizontal="center" vertical="center"/>
    </xf>
    <xf numFmtId="9" fontId="24" fillId="10" borderId="0" xfId="19" applyNumberFormat="1" applyFont="1" applyFill="1" applyAlignment="1">
      <alignment horizontal="center" vertical="center"/>
    </xf>
    <xf numFmtId="9" fontId="16" fillId="0" borderId="4" xfId="19" applyFont="1" applyBorder="1" applyAlignment="1">
      <alignment horizontal="right" vertical="center" indent="1"/>
    </xf>
    <xf numFmtId="9" fontId="16" fillId="0" borderId="27" xfId="19" applyFont="1" applyBorder="1" applyAlignment="1">
      <alignment vertical="center"/>
    </xf>
    <xf numFmtId="167" fontId="16" fillId="0" borderId="32" xfId="0" applyNumberFormat="1" applyFont="1" applyBorder="1" applyAlignment="1">
      <alignment vertical="center"/>
    </xf>
    <xf numFmtId="0" fontId="26" fillId="0" borderId="14" xfId="1" applyNumberFormat="1" applyFont="1" applyBorder="1" applyAlignment="1">
      <alignment vertical="center"/>
    </xf>
    <xf numFmtId="9" fontId="23" fillId="0" borderId="7" xfId="19" applyFont="1" applyBorder="1" applyAlignment="1">
      <alignment horizontal="center" vertical="center"/>
    </xf>
    <xf numFmtId="0" fontId="26" fillId="0" borderId="14" xfId="1" applyNumberFormat="1" applyFont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7" name="Image 6">
          <a:extLst>
            <a:ext uri="{FF2B5EF4-FFF2-40B4-BE49-F238E27FC236}">
              <a16:creationId xmlns:a16="http://schemas.microsoft.com/office/drawing/2014/main" id="{89F30005-1A24-4C94-87BD-8874444800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4018" y="4891087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2" name="Image 1">
          <a:extLst>
            <a:ext uri="{FF2B5EF4-FFF2-40B4-BE49-F238E27FC236}">
              <a16:creationId xmlns:a16="http://schemas.microsoft.com/office/drawing/2014/main" id="{5222AB01-536E-4714-9157-B3E15C0864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9285" y="1331213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021-A2F4-4F6A-A737-7069217D6BE6}">
  <sheetPr>
    <tabColor theme="5" tint="-0.499984740745262"/>
    <pageSetUpPr fitToPage="1"/>
  </sheetPr>
  <dimension ref="B3:AMO1048540"/>
  <sheetViews>
    <sheetView showGridLines="0" tabSelected="1" topLeftCell="A7" workbookViewId="0">
      <selection activeCell="B26" sqref="B26:J26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2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0.5" style="1" customWidth="1"/>
    <col min="13" max="13" width="7.09765625" style="1" customWidth="1"/>
    <col min="14" max="14" width="14.7968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31" t="s">
        <v>58</v>
      </c>
      <c r="C3" s="83"/>
      <c r="D3" s="83"/>
      <c r="E3" s="83"/>
      <c r="F3" s="83"/>
      <c r="G3" s="89" t="s">
        <v>18</v>
      </c>
      <c r="H3" s="83"/>
      <c r="I3" s="83"/>
      <c r="J3" s="83"/>
      <c r="L3" s="31" t="s">
        <v>59</v>
      </c>
      <c r="M3" s="83"/>
      <c r="N3" s="83"/>
      <c r="O3" s="83"/>
      <c r="P3" s="83"/>
      <c r="Q3" s="89" t="s">
        <v>18</v>
      </c>
      <c r="R3" s="83"/>
      <c r="S3" s="83"/>
      <c r="T3" s="8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L4" s="137" t="s">
        <v>0</v>
      </c>
      <c r="M4" s="137"/>
      <c r="N4" s="137"/>
      <c r="O4" s="137"/>
      <c r="P4" s="137"/>
      <c r="Q4" s="137"/>
      <c r="R4" s="137"/>
      <c r="S4" s="137"/>
      <c r="T4" s="137"/>
    </row>
    <row r="5" spans="2:1029" s="1" customFormat="1" ht="36" customHeight="1" x14ac:dyDescent="0.25">
      <c r="B5" s="146" t="s">
        <v>45</v>
      </c>
      <c r="C5" s="147"/>
      <c r="D5" s="147"/>
      <c r="E5" s="147"/>
      <c r="F5" s="147"/>
      <c r="G5" s="147"/>
      <c r="H5" s="147"/>
      <c r="I5" s="147"/>
      <c r="J5" s="148"/>
      <c r="L5" s="143" t="s">
        <v>46</v>
      </c>
      <c r="M5" s="144"/>
      <c r="N5" s="144"/>
      <c r="O5" s="144"/>
      <c r="P5" s="144"/>
      <c r="Q5" s="144"/>
      <c r="R5" s="144"/>
      <c r="S5" s="144"/>
      <c r="T5" s="144"/>
    </row>
    <row r="7" spans="2:1029" ht="16.95" customHeight="1" x14ac:dyDescent="0.3">
      <c r="B7" s="137" t="s">
        <v>1</v>
      </c>
      <c r="C7" s="137"/>
      <c r="D7" s="137"/>
      <c r="E7" s="137"/>
      <c r="F7" s="137"/>
      <c r="G7" s="137"/>
      <c r="H7" s="137"/>
      <c r="I7" s="137"/>
      <c r="J7" s="137"/>
      <c r="L7" s="137" t="s">
        <v>1</v>
      </c>
      <c r="M7" s="137"/>
      <c r="N7" s="137"/>
      <c r="O7" s="137"/>
      <c r="P7" s="137"/>
      <c r="Q7" s="137"/>
      <c r="R7" s="137"/>
      <c r="S7" s="137"/>
      <c r="T7" s="137"/>
    </row>
    <row r="8" spans="2:1029" s="9" customFormat="1" ht="41.4" customHeight="1" x14ac:dyDescent="0.3">
      <c r="B8" s="140" t="s">
        <v>2</v>
      </c>
      <c r="C8" s="141"/>
      <c r="D8" s="142"/>
      <c r="E8" s="90" t="s">
        <v>3</v>
      </c>
      <c r="F8" s="91" t="s">
        <v>4</v>
      </c>
      <c r="G8" s="92" t="s">
        <v>21</v>
      </c>
      <c r="H8" s="91" t="s">
        <v>12</v>
      </c>
      <c r="I8" s="93" t="s">
        <v>5</v>
      </c>
      <c r="J8" s="94" t="s">
        <v>9</v>
      </c>
      <c r="L8" s="140" t="s">
        <v>2</v>
      </c>
      <c r="M8" s="141"/>
      <c r="N8" s="142"/>
      <c r="O8" s="90" t="s">
        <v>3</v>
      </c>
      <c r="P8" s="91" t="s">
        <v>4</v>
      </c>
      <c r="Q8" s="92" t="s">
        <v>21</v>
      </c>
      <c r="R8" s="91" t="s">
        <v>12</v>
      </c>
      <c r="S8" s="91" t="s">
        <v>5</v>
      </c>
      <c r="T8" s="94" t="s">
        <v>9</v>
      </c>
    </row>
    <row r="9" spans="2:1029" s="9" customFormat="1" ht="25.05" customHeight="1" x14ac:dyDescent="0.3">
      <c r="B9" s="131" t="s">
        <v>37</v>
      </c>
      <c r="C9" s="132" t="s">
        <v>38</v>
      </c>
      <c r="D9" s="133" t="s">
        <v>38</v>
      </c>
      <c r="E9" s="66">
        <v>30</v>
      </c>
      <c r="F9" s="29">
        <v>14.1</v>
      </c>
      <c r="G9" s="27"/>
      <c r="H9" s="8"/>
      <c r="I9" s="117"/>
      <c r="J9" s="119"/>
      <c r="L9" s="131" t="s">
        <v>50</v>
      </c>
      <c r="M9" s="132" t="s">
        <v>50</v>
      </c>
      <c r="N9" s="133" t="s">
        <v>50</v>
      </c>
      <c r="O9" s="8">
        <v>60</v>
      </c>
      <c r="P9" s="30">
        <v>23.55</v>
      </c>
      <c r="Q9" s="51">
        <v>0.1</v>
      </c>
      <c r="R9" s="8"/>
      <c r="S9" s="53"/>
      <c r="T9" s="119"/>
    </row>
    <row r="10" spans="2:1029" s="9" customFormat="1" ht="25.05" customHeight="1" x14ac:dyDescent="0.3">
      <c r="B10" s="131" t="s">
        <v>39</v>
      </c>
      <c r="C10" s="132" t="s">
        <v>40</v>
      </c>
      <c r="D10" s="133" t="s">
        <v>40</v>
      </c>
      <c r="E10" s="66">
        <v>35</v>
      </c>
      <c r="F10" s="29">
        <v>15.5</v>
      </c>
      <c r="G10" s="27"/>
      <c r="H10" s="8"/>
      <c r="I10" s="117"/>
      <c r="J10" s="119"/>
      <c r="L10" s="131" t="s">
        <v>57</v>
      </c>
      <c r="M10" s="132" t="s">
        <v>57</v>
      </c>
      <c r="N10" s="133" t="s">
        <v>57</v>
      </c>
      <c r="O10" s="8">
        <v>35</v>
      </c>
      <c r="P10" s="30">
        <v>34.58</v>
      </c>
      <c r="Q10" s="51">
        <v>0.06</v>
      </c>
      <c r="R10" s="8"/>
      <c r="S10" s="53"/>
      <c r="T10" s="119"/>
    </row>
    <row r="11" spans="2:1029" s="1" customFormat="1" ht="25.05" customHeight="1" x14ac:dyDescent="0.25">
      <c r="B11" s="131" t="s">
        <v>55</v>
      </c>
      <c r="C11" s="132" t="s">
        <v>55</v>
      </c>
      <c r="D11" s="133" t="s">
        <v>55</v>
      </c>
      <c r="E11" s="40">
        <v>18</v>
      </c>
      <c r="F11" s="30">
        <v>19.13</v>
      </c>
      <c r="G11" s="51">
        <v>0.12</v>
      </c>
      <c r="H11" s="12"/>
      <c r="I11" s="118"/>
      <c r="J11" s="119"/>
      <c r="L11" s="131" t="s">
        <v>41</v>
      </c>
      <c r="M11" s="132" t="s">
        <v>42</v>
      </c>
      <c r="N11" s="133" t="s">
        <v>42</v>
      </c>
      <c r="O11" s="11">
        <v>150</v>
      </c>
      <c r="P11" s="30">
        <v>8.5</v>
      </c>
      <c r="Q11" s="51">
        <v>0.2</v>
      </c>
      <c r="R11" s="12"/>
      <c r="S11" s="53"/>
      <c r="T11" s="119"/>
    </row>
    <row r="12" spans="2:1029" s="1" customFormat="1" ht="25.05" customHeight="1" x14ac:dyDescent="0.25">
      <c r="B12" s="131" t="s">
        <v>56</v>
      </c>
      <c r="C12" s="132" t="s">
        <v>56</v>
      </c>
      <c r="D12" s="133" t="s">
        <v>56</v>
      </c>
      <c r="E12" s="41">
        <v>20</v>
      </c>
      <c r="F12" s="30">
        <v>21.98</v>
      </c>
      <c r="G12" s="51">
        <v>0.08</v>
      </c>
      <c r="H12" s="12"/>
      <c r="I12" s="118"/>
      <c r="J12" s="119"/>
      <c r="L12" s="131" t="s">
        <v>43</v>
      </c>
      <c r="M12" s="132" t="s">
        <v>44</v>
      </c>
      <c r="N12" s="133" t="s">
        <v>44</v>
      </c>
      <c r="O12" s="11">
        <v>90</v>
      </c>
      <c r="P12" s="30">
        <v>35.5</v>
      </c>
      <c r="Q12" s="27"/>
      <c r="R12" s="12"/>
      <c r="S12" s="53"/>
      <c r="T12" s="119"/>
    </row>
    <row r="13" spans="2:1029" s="1" customFormat="1" ht="25.05" customHeight="1" x14ac:dyDescent="0.25">
      <c r="B13" s="42"/>
      <c r="C13" s="23"/>
      <c r="D13" s="23"/>
      <c r="E13" s="35"/>
      <c r="F13" s="10" t="s">
        <v>6</v>
      </c>
      <c r="G13" s="61"/>
      <c r="H13" s="80"/>
      <c r="I13" s="14"/>
      <c r="J13" s="25"/>
      <c r="L13" s="42"/>
      <c r="M13" s="23"/>
      <c r="N13" s="23"/>
      <c r="O13" s="35"/>
      <c r="P13" s="36" t="s">
        <v>6</v>
      </c>
      <c r="Q13" s="4"/>
      <c r="R13" s="13"/>
      <c r="S13" s="49"/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16</v>
      </c>
      <c r="G14" s="61"/>
      <c r="H14" s="19"/>
      <c r="I14" s="14"/>
      <c r="J14" s="25"/>
      <c r="L14" s="15"/>
      <c r="M14" s="22"/>
      <c r="N14" s="22"/>
      <c r="O14" s="22"/>
      <c r="P14" s="36" t="s">
        <v>16</v>
      </c>
      <c r="Q14" s="4"/>
      <c r="R14" s="16"/>
      <c r="S14" s="49"/>
      <c r="T14" s="25"/>
    </row>
    <row r="15" spans="2:1029" s="1" customFormat="1" ht="25.05" customHeight="1" x14ac:dyDescent="0.25">
      <c r="B15" s="134" t="s">
        <v>13</v>
      </c>
      <c r="C15" s="135"/>
      <c r="D15" s="136"/>
      <c r="E15" s="22"/>
      <c r="F15" s="10" t="s">
        <v>11</v>
      </c>
      <c r="G15" s="61"/>
      <c r="H15" s="18"/>
      <c r="I15" s="14"/>
      <c r="J15" s="25"/>
      <c r="L15" s="134" t="s">
        <v>13</v>
      </c>
      <c r="M15" s="135"/>
      <c r="N15" s="136"/>
      <c r="O15" s="22"/>
      <c r="P15" s="36" t="s">
        <v>11</v>
      </c>
      <c r="Q15" s="4"/>
      <c r="R15" s="18"/>
      <c r="S15" s="49"/>
      <c r="T15" s="25"/>
    </row>
    <row r="16" spans="2:1029" s="1" customFormat="1" ht="25.05" customHeight="1" x14ac:dyDescent="0.25">
      <c r="B16" s="46" t="s">
        <v>14</v>
      </c>
      <c r="C16" s="57" t="s">
        <v>15</v>
      </c>
      <c r="D16" s="57" t="s">
        <v>9</v>
      </c>
      <c r="E16" s="62"/>
      <c r="F16" s="64" t="s">
        <v>7</v>
      </c>
      <c r="G16" s="17" t="s">
        <v>17</v>
      </c>
      <c r="H16" s="19"/>
      <c r="I16" s="14"/>
      <c r="J16" s="25"/>
      <c r="L16" s="46" t="s">
        <v>14</v>
      </c>
      <c r="M16" s="47" t="s">
        <v>15</v>
      </c>
      <c r="N16" s="48" t="s">
        <v>9</v>
      </c>
      <c r="O16" s="22"/>
      <c r="P16" s="36" t="s">
        <v>7</v>
      </c>
      <c r="R16" s="50">
        <v>1</v>
      </c>
      <c r="S16" s="49"/>
      <c r="T16" s="25"/>
    </row>
    <row r="17" spans="2:1029" s="1" customFormat="1" ht="25.05" customHeight="1" x14ac:dyDescent="0.25">
      <c r="B17" s="85" t="s">
        <v>23</v>
      </c>
      <c r="C17" s="120">
        <v>5.5E-2</v>
      </c>
      <c r="D17" s="82"/>
      <c r="E17" s="63"/>
      <c r="F17" s="65" t="s">
        <v>8</v>
      </c>
      <c r="G17" s="4"/>
      <c r="H17" s="18"/>
      <c r="I17" s="14"/>
      <c r="J17" s="25"/>
      <c r="L17" s="85" t="s">
        <v>23</v>
      </c>
      <c r="M17" s="38">
        <v>5.5E-2</v>
      </c>
      <c r="N17" s="58"/>
      <c r="O17" s="22"/>
      <c r="P17" s="96" t="s">
        <v>8</v>
      </c>
      <c r="Q17" s="97"/>
      <c r="R17" s="98"/>
      <c r="S17" s="101"/>
      <c r="T17" s="25"/>
    </row>
    <row r="18" spans="2:1029" s="1" customFormat="1" ht="25.05" customHeight="1" x14ac:dyDescent="0.25">
      <c r="B18" s="84" t="s">
        <v>22</v>
      </c>
      <c r="C18" s="121">
        <v>0.2</v>
      </c>
      <c r="D18" s="76"/>
      <c r="E18" s="62"/>
      <c r="F18" s="64" t="s">
        <v>9</v>
      </c>
      <c r="G18" s="4"/>
      <c r="H18" s="19"/>
      <c r="I18" s="14"/>
      <c r="J18" s="25"/>
      <c r="L18" s="84" t="s">
        <v>22</v>
      </c>
      <c r="M18" s="59">
        <v>0.2</v>
      </c>
      <c r="N18" s="48"/>
      <c r="O18" s="22"/>
      <c r="P18" s="99" t="s">
        <v>25</v>
      </c>
      <c r="Q18" s="100"/>
      <c r="R18" s="100">
        <v>10</v>
      </c>
      <c r="S18" s="103"/>
      <c r="T18" s="25"/>
    </row>
    <row r="19" spans="2:1029" s="1" customFormat="1" ht="25.05" customHeight="1" thickBot="1" x14ac:dyDescent="0.3">
      <c r="B19" s="43"/>
      <c r="C19" s="44"/>
      <c r="D19" s="45"/>
      <c r="E19" s="63"/>
      <c r="F19" s="65" t="s">
        <v>10</v>
      </c>
      <c r="G19" s="4"/>
      <c r="H19" s="13"/>
      <c r="I19" s="14"/>
      <c r="J19" s="25"/>
      <c r="L19" s="106" t="s">
        <v>26</v>
      </c>
      <c r="M19" s="109">
        <v>0.2</v>
      </c>
      <c r="N19" s="107"/>
      <c r="O19" s="22"/>
      <c r="P19" s="130" t="s">
        <v>24</v>
      </c>
      <c r="Q19" s="130"/>
      <c r="R19" s="130"/>
      <c r="S19" s="103"/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45" t="s">
        <v>27</v>
      </c>
      <c r="M20" s="145"/>
      <c r="N20" s="108"/>
      <c r="O20" s="22"/>
      <c r="P20" s="37" t="s">
        <v>9</v>
      </c>
      <c r="Q20" s="20"/>
      <c r="R20" s="104"/>
      <c r="S20" s="102"/>
      <c r="T20" s="25"/>
    </row>
    <row r="21" spans="2:1029" s="1" customFormat="1" ht="28.35" customHeight="1" x14ac:dyDescent="0.25">
      <c r="B21" s="3" t="s">
        <v>20</v>
      </c>
      <c r="C21" s="4"/>
      <c r="D21" s="4"/>
      <c r="E21" s="6"/>
      <c r="F21" s="26"/>
      <c r="G21" s="5"/>
      <c r="H21" s="5"/>
      <c r="I21" s="14"/>
      <c r="J21" s="25"/>
      <c r="P21" s="37" t="s">
        <v>10</v>
      </c>
      <c r="Q21" s="20"/>
      <c r="R21" s="21"/>
      <c r="S21" s="56"/>
    </row>
    <row r="25" spans="2:1029" s="34" customFormat="1" ht="32.4" customHeight="1" x14ac:dyDescent="0.35">
      <c r="B25" s="83" t="s">
        <v>60</v>
      </c>
      <c r="C25" s="83"/>
      <c r="D25" s="83"/>
      <c r="E25" s="83"/>
      <c r="F25" s="83"/>
      <c r="G25" s="89" t="s">
        <v>18</v>
      </c>
      <c r="H25" s="83"/>
      <c r="I25" s="83"/>
      <c r="J25" s="83"/>
      <c r="L25" s="114" t="s">
        <v>61</v>
      </c>
      <c r="M25" s="31"/>
      <c r="N25" s="31"/>
      <c r="O25" s="31"/>
      <c r="P25" s="31"/>
      <c r="Q25" s="52" t="s">
        <v>18</v>
      </c>
      <c r="R25" s="31"/>
      <c r="S25" s="32"/>
      <c r="T25" s="8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37" t="s">
        <v>0</v>
      </c>
      <c r="C26" s="137"/>
      <c r="D26" s="137"/>
      <c r="E26" s="137"/>
      <c r="F26" s="137"/>
      <c r="G26" s="137"/>
      <c r="H26" s="137"/>
      <c r="I26" s="137"/>
      <c r="J26" s="137"/>
      <c r="L26" s="138" t="s">
        <v>0</v>
      </c>
      <c r="M26" s="139"/>
      <c r="N26" s="139"/>
      <c r="O26" s="139"/>
      <c r="P26" s="139"/>
      <c r="Q26" s="139"/>
      <c r="R26" s="139"/>
      <c r="S26" s="139"/>
      <c r="T26" s="139"/>
    </row>
    <row r="27" spans="2:1029" s="1" customFormat="1" ht="39.6" customHeight="1" x14ac:dyDescent="0.25">
      <c r="B27" s="143" t="s">
        <v>45</v>
      </c>
      <c r="C27" s="144"/>
      <c r="D27" s="144"/>
      <c r="E27" s="144"/>
      <c r="F27" s="144"/>
      <c r="G27" s="144"/>
      <c r="H27" s="144"/>
      <c r="I27" s="144"/>
      <c r="J27" s="144"/>
      <c r="L27" s="143" t="s">
        <v>47</v>
      </c>
      <c r="M27" s="144"/>
      <c r="N27" s="144"/>
      <c r="O27" s="144"/>
      <c r="P27" s="144"/>
      <c r="Q27" s="144"/>
      <c r="R27" s="144"/>
      <c r="S27" s="144"/>
      <c r="T27" s="144"/>
    </row>
    <row r="29" spans="2:1029" ht="16.95" customHeight="1" x14ac:dyDescent="0.3">
      <c r="B29" s="137" t="s">
        <v>1</v>
      </c>
      <c r="C29" s="137"/>
      <c r="D29" s="137"/>
      <c r="E29" s="137"/>
      <c r="F29" s="137"/>
      <c r="G29" s="137"/>
      <c r="H29" s="137"/>
      <c r="I29" s="137"/>
      <c r="J29" s="137"/>
      <c r="L29" s="138" t="s">
        <v>1</v>
      </c>
      <c r="M29" s="139"/>
      <c r="N29" s="139"/>
      <c r="O29" s="139"/>
      <c r="P29" s="139"/>
      <c r="Q29" s="139"/>
      <c r="R29" s="139"/>
      <c r="S29" s="139"/>
      <c r="T29" s="139"/>
    </row>
    <row r="30" spans="2:1029" s="9" customFormat="1" ht="41.4" customHeight="1" x14ac:dyDescent="0.3">
      <c r="B30" s="140" t="s">
        <v>2</v>
      </c>
      <c r="C30" s="141"/>
      <c r="D30" s="142"/>
      <c r="E30" s="90" t="s">
        <v>3</v>
      </c>
      <c r="F30" s="91" t="s">
        <v>4</v>
      </c>
      <c r="G30" s="92" t="s">
        <v>21</v>
      </c>
      <c r="H30" s="91" t="s">
        <v>12</v>
      </c>
      <c r="I30" s="91" t="s">
        <v>5</v>
      </c>
      <c r="J30" s="94" t="s">
        <v>9</v>
      </c>
      <c r="L30" s="149" t="s">
        <v>2</v>
      </c>
      <c r="M30" s="150"/>
      <c r="N30" s="151"/>
      <c r="O30" s="28" t="s">
        <v>3</v>
      </c>
      <c r="P30" s="8" t="s">
        <v>4</v>
      </c>
      <c r="Q30" s="7" t="s">
        <v>19</v>
      </c>
      <c r="R30" s="8" t="s">
        <v>12</v>
      </c>
      <c r="S30" s="86" t="s">
        <v>5</v>
      </c>
      <c r="T30" s="95" t="s">
        <v>9</v>
      </c>
    </row>
    <row r="31" spans="2:1029" s="9" customFormat="1" ht="25.05" customHeight="1" x14ac:dyDescent="0.3">
      <c r="B31" s="131" t="s">
        <v>51</v>
      </c>
      <c r="C31" s="132" t="s">
        <v>51</v>
      </c>
      <c r="D31" s="133" t="s">
        <v>51</v>
      </c>
      <c r="E31" s="39">
        <v>33</v>
      </c>
      <c r="F31" s="128">
        <v>157.5</v>
      </c>
      <c r="G31" s="51">
        <v>0.1</v>
      </c>
      <c r="H31" s="8"/>
      <c r="I31" s="8"/>
      <c r="J31" s="87"/>
      <c r="L31" s="130" t="s">
        <v>32</v>
      </c>
      <c r="M31" s="130"/>
      <c r="N31" s="130"/>
      <c r="O31" s="7">
        <v>60</v>
      </c>
      <c r="P31" s="29">
        <v>16.3</v>
      </c>
      <c r="Q31" s="51">
        <v>0.12</v>
      </c>
      <c r="R31" s="8"/>
      <c r="S31" s="8"/>
      <c r="T31" s="87"/>
    </row>
    <row r="32" spans="2:1029" s="9" customFormat="1" ht="25.05" customHeight="1" x14ac:dyDescent="0.3">
      <c r="B32" s="131" t="s">
        <v>52</v>
      </c>
      <c r="C32" s="132" t="s">
        <v>52</v>
      </c>
      <c r="D32" s="133" t="s">
        <v>52</v>
      </c>
      <c r="E32" s="39">
        <v>44</v>
      </c>
      <c r="F32" s="128">
        <v>14.4</v>
      </c>
      <c r="G32" s="51"/>
      <c r="H32" s="8"/>
      <c r="I32" s="8"/>
      <c r="J32" s="87"/>
      <c r="L32" s="130" t="s">
        <v>33</v>
      </c>
      <c r="M32" s="130"/>
      <c r="N32" s="130"/>
      <c r="O32" s="7">
        <v>20</v>
      </c>
      <c r="P32" s="29">
        <v>25</v>
      </c>
      <c r="Q32" s="51"/>
      <c r="R32" s="8"/>
      <c r="S32" s="8"/>
      <c r="T32" s="87"/>
    </row>
    <row r="33" spans="2:20" s="1" customFormat="1" ht="25.05" customHeight="1" x14ac:dyDescent="0.25">
      <c r="B33" s="131" t="s">
        <v>53</v>
      </c>
      <c r="C33" s="132" t="s">
        <v>53</v>
      </c>
      <c r="D33" s="133" t="s">
        <v>53</v>
      </c>
      <c r="E33" s="40">
        <v>55</v>
      </c>
      <c r="F33" s="129">
        <v>23.55</v>
      </c>
      <c r="G33" s="51">
        <v>0.09</v>
      </c>
      <c r="H33" s="12"/>
      <c r="I33" s="12"/>
      <c r="J33" s="88"/>
      <c r="L33" s="130" t="s">
        <v>34</v>
      </c>
      <c r="M33" s="130"/>
      <c r="N33" s="130"/>
      <c r="O33" s="11">
        <v>30</v>
      </c>
      <c r="P33" s="30">
        <v>26.5</v>
      </c>
      <c r="Q33" s="51">
        <v>0.05</v>
      </c>
      <c r="R33" s="12"/>
      <c r="S33" s="12"/>
      <c r="T33" s="88"/>
    </row>
    <row r="34" spans="2:20" s="1" customFormat="1" ht="25.05" customHeight="1" x14ac:dyDescent="0.25">
      <c r="B34" s="131" t="s">
        <v>54</v>
      </c>
      <c r="C34" s="132" t="s">
        <v>54</v>
      </c>
      <c r="D34" s="133" t="s">
        <v>54</v>
      </c>
      <c r="E34" s="41">
        <v>25</v>
      </c>
      <c r="F34" s="129">
        <v>43.35</v>
      </c>
      <c r="G34" s="51">
        <v>0.11</v>
      </c>
      <c r="H34" s="12"/>
      <c r="I34" s="12"/>
      <c r="J34" s="88"/>
      <c r="L34" s="130" t="s">
        <v>35</v>
      </c>
      <c r="M34" s="130"/>
      <c r="N34" s="130"/>
      <c r="O34" s="11">
        <v>50</v>
      </c>
      <c r="P34" s="30">
        <v>23.5</v>
      </c>
      <c r="Q34" s="27"/>
      <c r="R34" s="12"/>
      <c r="S34" s="12"/>
      <c r="T34" s="88"/>
    </row>
    <row r="35" spans="2:20" s="9" customFormat="1" ht="25.05" customHeight="1" x14ac:dyDescent="0.3">
      <c r="B35" s="130" t="s">
        <v>28</v>
      </c>
      <c r="C35" s="130"/>
      <c r="D35" s="130"/>
      <c r="E35" s="39">
        <v>60</v>
      </c>
      <c r="F35" s="29">
        <v>15.5</v>
      </c>
      <c r="G35" s="51">
        <v>7.0000000000000007E-2</v>
      </c>
      <c r="H35" s="8"/>
      <c r="I35" s="8"/>
      <c r="J35" s="88"/>
      <c r="L35" s="130" t="s">
        <v>36</v>
      </c>
      <c r="M35" s="130"/>
      <c r="N35" s="130"/>
      <c r="O35" s="7">
        <v>120</v>
      </c>
      <c r="P35" s="29">
        <v>35.5</v>
      </c>
      <c r="Q35" s="51">
        <v>7.0000000000000007E-2</v>
      </c>
      <c r="R35" s="8"/>
      <c r="S35" s="8"/>
      <c r="T35" s="88"/>
    </row>
    <row r="36" spans="2:20" s="9" customFormat="1" ht="25.05" customHeight="1" x14ac:dyDescent="0.3">
      <c r="B36" s="130" t="s">
        <v>29</v>
      </c>
      <c r="C36" s="130"/>
      <c r="D36" s="130"/>
      <c r="E36" s="66">
        <v>50</v>
      </c>
      <c r="F36" s="29">
        <v>9.99</v>
      </c>
      <c r="G36" s="51"/>
      <c r="H36" s="8"/>
      <c r="I36" s="8"/>
      <c r="J36" s="88"/>
      <c r="L36" s="131" t="s">
        <v>48</v>
      </c>
      <c r="M36" s="132" t="s">
        <v>48</v>
      </c>
      <c r="N36" s="133" t="s">
        <v>48</v>
      </c>
      <c r="O36" s="7">
        <v>50</v>
      </c>
      <c r="P36" s="29">
        <v>44.78</v>
      </c>
      <c r="Q36" s="51">
        <v>0.23</v>
      </c>
      <c r="R36" s="8"/>
      <c r="S36" s="8"/>
      <c r="T36" s="88"/>
    </row>
    <row r="37" spans="2:20" s="1" customFormat="1" ht="25.05" customHeight="1" x14ac:dyDescent="0.25">
      <c r="B37" s="130" t="s">
        <v>30</v>
      </c>
      <c r="C37" s="130"/>
      <c r="D37" s="130"/>
      <c r="E37" s="40">
        <v>120</v>
      </c>
      <c r="F37" s="30">
        <v>14.9</v>
      </c>
      <c r="G37" s="51">
        <v>0.25</v>
      </c>
      <c r="H37" s="12"/>
      <c r="I37" s="12"/>
      <c r="J37" s="88"/>
      <c r="L37" s="131" t="s">
        <v>49</v>
      </c>
      <c r="M37" s="132" t="s">
        <v>49</v>
      </c>
      <c r="N37" s="133" t="s">
        <v>49</v>
      </c>
      <c r="O37" s="11">
        <v>30</v>
      </c>
      <c r="P37" s="29">
        <v>22.35</v>
      </c>
      <c r="Q37" s="51"/>
      <c r="R37" s="12"/>
      <c r="S37" s="12"/>
      <c r="T37" s="88"/>
    </row>
    <row r="38" spans="2:20" s="1" customFormat="1" ht="25.05" customHeight="1" x14ac:dyDescent="0.25">
      <c r="B38" s="130" t="s">
        <v>31</v>
      </c>
      <c r="C38" s="130"/>
      <c r="D38" s="130"/>
      <c r="E38" s="41">
        <v>120</v>
      </c>
      <c r="F38" s="30">
        <v>9.99</v>
      </c>
      <c r="G38" s="51"/>
      <c r="H38" s="12"/>
      <c r="I38" s="12"/>
      <c r="J38" s="88"/>
      <c r="L38" s="131" t="s">
        <v>50</v>
      </c>
      <c r="M38" s="132" t="s">
        <v>50</v>
      </c>
      <c r="N38" s="133" t="s">
        <v>50</v>
      </c>
      <c r="O38" s="11">
        <v>120</v>
      </c>
      <c r="P38" s="30">
        <v>23.55</v>
      </c>
      <c r="Q38" s="51">
        <v>0.19</v>
      </c>
      <c r="R38" s="12"/>
      <c r="S38" s="12"/>
      <c r="T38" s="88"/>
    </row>
    <row r="39" spans="2:20" s="1" customFormat="1" ht="25.05" customHeight="1" x14ac:dyDescent="0.25">
      <c r="B39" s="42"/>
      <c r="C39" s="23"/>
      <c r="D39" s="23"/>
      <c r="E39" s="35"/>
      <c r="F39" s="10" t="s">
        <v>6</v>
      </c>
      <c r="G39" s="61"/>
      <c r="H39" s="13"/>
      <c r="I39" s="14"/>
      <c r="J39" s="25"/>
      <c r="L39" s="42"/>
      <c r="M39" s="23"/>
      <c r="N39" s="23"/>
      <c r="O39" s="35"/>
      <c r="P39" s="36" t="s">
        <v>6</v>
      </c>
      <c r="Q39" s="4"/>
      <c r="R39" s="13"/>
      <c r="S39" s="14"/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16</v>
      </c>
      <c r="G40" s="61"/>
      <c r="H40" s="19"/>
      <c r="I40" s="14"/>
      <c r="J40" s="25"/>
      <c r="L40" s="15"/>
      <c r="M40" s="22"/>
      <c r="N40" s="22"/>
      <c r="O40" s="22"/>
      <c r="P40" s="36" t="s">
        <v>16</v>
      </c>
      <c r="Q40" s="4"/>
      <c r="R40" s="16"/>
      <c r="S40" s="14"/>
      <c r="T40" s="25"/>
    </row>
    <row r="41" spans="2:20" s="1" customFormat="1" ht="25.05" customHeight="1" x14ac:dyDescent="0.25">
      <c r="B41" s="134" t="s">
        <v>13</v>
      </c>
      <c r="C41" s="135"/>
      <c r="D41" s="136"/>
      <c r="E41" s="22"/>
      <c r="F41" s="10" t="s">
        <v>11</v>
      </c>
      <c r="G41" s="61"/>
      <c r="H41" s="18"/>
      <c r="I41" s="14"/>
      <c r="J41" s="25"/>
      <c r="L41" s="134" t="s">
        <v>13</v>
      </c>
      <c r="M41" s="135"/>
      <c r="N41" s="136"/>
      <c r="O41" s="22"/>
      <c r="P41" s="36" t="s">
        <v>11</v>
      </c>
      <c r="Q41" s="4"/>
      <c r="R41" s="18"/>
      <c r="S41" s="14"/>
      <c r="T41" s="25"/>
    </row>
    <row r="42" spans="2:20" s="1" customFormat="1" ht="25.05" customHeight="1" x14ac:dyDescent="0.25">
      <c r="B42" s="46" t="s">
        <v>14</v>
      </c>
      <c r="C42" s="57" t="s">
        <v>15</v>
      </c>
      <c r="D42" s="57" t="s">
        <v>9</v>
      </c>
      <c r="E42" s="62"/>
      <c r="F42" s="64" t="s">
        <v>7</v>
      </c>
      <c r="G42" s="17" t="s">
        <v>17</v>
      </c>
      <c r="H42" s="19"/>
      <c r="I42" s="14"/>
      <c r="J42" s="25"/>
      <c r="L42" s="46" t="s">
        <v>14</v>
      </c>
      <c r="M42" s="47" t="s">
        <v>15</v>
      </c>
      <c r="N42" s="48" t="s">
        <v>9</v>
      </c>
      <c r="O42" s="22"/>
      <c r="P42" s="36" t="s">
        <v>7</v>
      </c>
      <c r="R42" s="50" t="s">
        <v>17</v>
      </c>
      <c r="S42" s="14"/>
      <c r="T42" s="25"/>
    </row>
    <row r="43" spans="2:20" s="1" customFormat="1" ht="25.05" customHeight="1" x14ac:dyDescent="0.25">
      <c r="B43" s="85" t="s">
        <v>23</v>
      </c>
      <c r="C43" s="38">
        <v>5.5E-2</v>
      </c>
      <c r="D43" s="58"/>
      <c r="E43" s="63"/>
      <c r="F43" s="81" t="s">
        <v>8</v>
      </c>
      <c r="G43" s="61"/>
      <c r="H43" s="18"/>
      <c r="I43" s="14"/>
      <c r="J43" s="25"/>
      <c r="L43" s="85" t="s">
        <v>23</v>
      </c>
      <c r="M43" s="38">
        <v>5.5E-2</v>
      </c>
      <c r="N43" s="58"/>
      <c r="O43" s="22"/>
      <c r="P43" s="36" t="s">
        <v>8</v>
      </c>
      <c r="Q43" s="4"/>
      <c r="R43" s="18"/>
      <c r="S43" s="14"/>
      <c r="T43" s="25"/>
    </row>
    <row r="44" spans="2:20" s="1" customFormat="1" ht="25.05" customHeight="1" x14ac:dyDescent="0.25">
      <c r="B44" s="84" t="s">
        <v>22</v>
      </c>
      <c r="C44" s="60">
        <v>0.2</v>
      </c>
      <c r="D44" s="57"/>
      <c r="E44" s="62"/>
      <c r="F44" s="64" t="s">
        <v>9</v>
      </c>
      <c r="G44" s="4"/>
      <c r="H44" s="19"/>
      <c r="I44" s="14"/>
      <c r="J44" s="25"/>
      <c r="L44" s="84" t="s">
        <v>22</v>
      </c>
      <c r="M44" s="59">
        <v>0.2</v>
      </c>
      <c r="N44" s="48"/>
      <c r="O44" s="22"/>
      <c r="P44" s="36" t="s">
        <v>9</v>
      </c>
      <c r="Q44" s="4"/>
      <c r="R44" s="19"/>
      <c r="S44" s="14"/>
      <c r="T44" s="25"/>
    </row>
    <row r="45" spans="2:20" s="1" customFormat="1" ht="25.05" customHeight="1" x14ac:dyDescent="0.25">
      <c r="B45" s="43"/>
      <c r="C45" s="44"/>
      <c r="D45" s="45"/>
      <c r="E45" s="63"/>
      <c r="F45" s="65" t="s">
        <v>10</v>
      </c>
      <c r="G45" s="4"/>
      <c r="H45" s="13"/>
      <c r="I45" s="14"/>
      <c r="J45" s="25"/>
      <c r="L45" s="43"/>
      <c r="M45" s="44"/>
      <c r="N45" s="45"/>
      <c r="O45" s="22"/>
      <c r="P45" s="37" t="s">
        <v>10</v>
      </c>
      <c r="Q45" s="20"/>
      <c r="R45" s="21"/>
      <c r="S45" s="14"/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20</v>
      </c>
      <c r="C47" s="4"/>
      <c r="D47" s="4"/>
      <c r="E47" s="6"/>
      <c r="F47" s="26"/>
      <c r="G47" s="5"/>
      <c r="H47" s="5"/>
      <c r="I47" s="14"/>
      <c r="J47" s="25"/>
      <c r="L47" s="3" t="s">
        <v>20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6">
    <mergeCell ref="L36:N36"/>
    <mergeCell ref="B4:J4"/>
    <mergeCell ref="B5:J5"/>
    <mergeCell ref="L4:T4"/>
    <mergeCell ref="L5:T5"/>
    <mergeCell ref="B9:D9"/>
    <mergeCell ref="B8:D8"/>
    <mergeCell ref="L8:N8"/>
    <mergeCell ref="B7:J7"/>
    <mergeCell ref="L7:T7"/>
    <mergeCell ref="L9:N9"/>
    <mergeCell ref="L30:N30"/>
    <mergeCell ref="L33:N33"/>
    <mergeCell ref="B34:D34"/>
    <mergeCell ref="L34:N34"/>
    <mergeCell ref="L35:N35"/>
    <mergeCell ref="B26:J26"/>
    <mergeCell ref="B27:J27"/>
    <mergeCell ref="L26:T26"/>
    <mergeCell ref="L11:N11"/>
    <mergeCell ref="P19:R19"/>
    <mergeCell ref="L20:M20"/>
    <mergeCell ref="L27:T27"/>
    <mergeCell ref="B10:D10"/>
    <mergeCell ref="B11:D11"/>
    <mergeCell ref="B12:D12"/>
    <mergeCell ref="L15:N15"/>
    <mergeCell ref="B15:D15"/>
    <mergeCell ref="L12:N12"/>
    <mergeCell ref="L10:N10"/>
    <mergeCell ref="B38:D38"/>
    <mergeCell ref="L38:N38"/>
    <mergeCell ref="B41:D41"/>
    <mergeCell ref="L41:N41"/>
    <mergeCell ref="B29:J29"/>
    <mergeCell ref="L29:T29"/>
    <mergeCell ref="B31:D31"/>
    <mergeCell ref="L31:N31"/>
    <mergeCell ref="B32:D32"/>
    <mergeCell ref="L32:N32"/>
    <mergeCell ref="B33:D33"/>
    <mergeCell ref="L37:N37"/>
    <mergeCell ref="B36:D36"/>
    <mergeCell ref="B35:D35"/>
    <mergeCell ref="B37:D37"/>
    <mergeCell ref="B30:D30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70C3-43D8-488E-ADFE-D18B178840FA}">
  <sheetPr>
    <tabColor theme="5" tint="-0.249977111117893"/>
    <pageSetUpPr fitToPage="1"/>
  </sheetPr>
  <dimension ref="B3:AMO1048540"/>
  <sheetViews>
    <sheetView showGridLines="0" topLeftCell="A22" workbookViewId="0">
      <selection activeCell="I35" sqref="I35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2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1.796875" style="1" customWidth="1"/>
    <col min="13" max="13" width="7.09765625" style="1" customWidth="1"/>
    <col min="14" max="14" width="14.7968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31" t="s">
        <v>58</v>
      </c>
      <c r="C3" s="83"/>
      <c r="D3" s="83"/>
      <c r="E3" s="83"/>
      <c r="F3" s="83"/>
      <c r="G3" s="89" t="s">
        <v>18</v>
      </c>
      <c r="H3" s="83"/>
      <c r="I3" s="83"/>
      <c r="J3" s="83"/>
      <c r="L3" s="31" t="s">
        <v>59</v>
      </c>
      <c r="M3" s="83"/>
      <c r="N3" s="83"/>
      <c r="O3" s="83"/>
      <c r="P3" s="83"/>
      <c r="Q3" s="89" t="s">
        <v>18</v>
      </c>
      <c r="R3" s="83"/>
      <c r="S3" s="83"/>
      <c r="T3" s="8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L4" s="137" t="s">
        <v>0</v>
      </c>
      <c r="M4" s="137"/>
      <c r="N4" s="137"/>
      <c r="O4" s="137"/>
      <c r="P4" s="137"/>
      <c r="Q4" s="137"/>
      <c r="R4" s="137"/>
      <c r="S4" s="137"/>
      <c r="T4" s="137"/>
    </row>
    <row r="5" spans="2:1029" s="1" customFormat="1" ht="36" customHeight="1" x14ac:dyDescent="0.25">
      <c r="B5" s="146" t="s">
        <v>45</v>
      </c>
      <c r="C5" s="147"/>
      <c r="D5" s="147"/>
      <c r="E5" s="147"/>
      <c r="F5" s="147"/>
      <c r="G5" s="147"/>
      <c r="H5" s="147"/>
      <c r="I5" s="147"/>
      <c r="J5" s="148"/>
      <c r="L5" s="143" t="s">
        <v>46</v>
      </c>
      <c r="M5" s="144"/>
      <c r="N5" s="144"/>
      <c r="O5" s="144"/>
      <c r="P5" s="144"/>
      <c r="Q5" s="144"/>
      <c r="R5" s="144"/>
      <c r="S5" s="144"/>
      <c r="T5" s="144"/>
    </row>
    <row r="7" spans="2:1029" ht="16.95" customHeight="1" x14ac:dyDescent="0.3">
      <c r="B7" s="137" t="s">
        <v>1</v>
      </c>
      <c r="C7" s="137"/>
      <c r="D7" s="137"/>
      <c r="E7" s="137"/>
      <c r="F7" s="137"/>
      <c r="G7" s="137"/>
      <c r="H7" s="137"/>
      <c r="I7" s="137"/>
      <c r="J7" s="137"/>
      <c r="L7" s="137" t="s">
        <v>1</v>
      </c>
      <c r="M7" s="137"/>
      <c r="N7" s="137"/>
      <c r="O7" s="137"/>
      <c r="P7" s="137"/>
      <c r="Q7" s="137"/>
      <c r="R7" s="137"/>
      <c r="S7" s="137"/>
      <c r="T7" s="137"/>
    </row>
    <row r="8" spans="2:1029" s="9" customFormat="1" ht="41.4" customHeight="1" x14ac:dyDescent="0.3">
      <c r="B8" s="140" t="s">
        <v>2</v>
      </c>
      <c r="C8" s="141"/>
      <c r="D8" s="142"/>
      <c r="E8" s="90" t="s">
        <v>3</v>
      </c>
      <c r="F8" s="91" t="s">
        <v>4</v>
      </c>
      <c r="G8" s="92" t="s">
        <v>21</v>
      </c>
      <c r="H8" s="91" t="s">
        <v>12</v>
      </c>
      <c r="I8" s="93" t="s">
        <v>5</v>
      </c>
      <c r="J8" s="94" t="s">
        <v>9</v>
      </c>
      <c r="L8" s="140" t="s">
        <v>2</v>
      </c>
      <c r="M8" s="141"/>
      <c r="N8" s="142"/>
      <c r="O8" s="90" t="s">
        <v>3</v>
      </c>
      <c r="P8" s="91" t="s">
        <v>4</v>
      </c>
      <c r="Q8" s="92" t="s">
        <v>21</v>
      </c>
      <c r="R8" s="91" t="s">
        <v>12</v>
      </c>
      <c r="S8" s="91" t="s">
        <v>5</v>
      </c>
      <c r="T8" s="94" t="s">
        <v>9</v>
      </c>
    </row>
    <row r="9" spans="2:1029" s="9" customFormat="1" ht="25.05" customHeight="1" x14ac:dyDescent="0.3">
      <c r="B9" s="131" t="s">
        <v>37</v>
      </c>
      <c r="C9" s="132" t="s">
        <v>38</v>
      </c>
      <c r="D9" s="133" t="s">
        <v>38</v>
      </c>
      <c r="E9" s="66">
        <v>30</v>
      </c>
      <c r="F9" s="29">
        <v>14.1</v>
      </c>
      <c r="G9" s="27"/>
      <c r="H9" s="115">
        <f>F9*(1-G9)</f>
        <v>14.1</v>
      </c>
      <c r="I9" s="116">
        <f>H9*E9</f>
        <v>423</v>
      </c>
      <c r="J9" s="119">
        <v>1</v>
      </c>
      <c r="L9" s="131" t="s">
        <v>50</v>
      </c>
      <c r="M9" s="132" t="s">
        <v>50</v>
      </c>
      <c r="N9" s="133" t="s">
        <v>50</v>
      </c>
      <c r="O9" s="8">
        <v>60</v>
      </c>
      <c r="P9" s="30">
        <v>23.55</v>
      </c>
      <c r="Q9" s="51">
        <v>0.1</v>
      </c>
      <c r="R9" s="115">
        <f>P9*(1-Q9)</f>
        <v>21.195</v>
      </c>
      <c r="S9" s="53">
        <f>O9*R9</f>
        <v>1271.7</v>
      </c>
      <c r="T9" s="119">
        <v>2</v>
      </c>
    </row>
    <row r="10" spans="2:1029" s="9" customFormat="1" ht="25.05" customHeight="1" x14ac:dyDescent="0.3">
      <c r="B10" s="131" t="s">
        <v>39</v>
      </c>
      <c r="C10" s="132" t="s">
        <v>40</v>
      </c>
      <c r="D10" s="133" t="s">
        <v>40</v>
      </c>
      <c r="E10" s="66">
        <v>35</v>
      </c>
      <c r="F10" s="29">
        <v>15.5</v>
      </c>
      <c r="G10" s="27"/>
      <c r="H10" s="115">
        <f t="shared" ref="H10:H12" si="0">F10*(1-G10)</f>
        <v>15.5</v>
      </c>
      <c r="I10" s="116">
        <f t="shared" ref="I10:I12" si="1">H10*E10</f>
        <v>542.5</v>
      </c>
      <c r="J10" s="119">
        <v>1</v>
      </c>
      <c r="L10" s="131" t="s">
        <v>57</v>
      </c>
      <c r="M10" s="132" t="s">
        <v>57</v>
      </c>
      <c r="N10" s="133" t="s">
        <v>57</v>
      </c>
      <c r="O10" s="8">
        <v>35</v>
      </c>
      <c r="P10" s="30">
        <v>34.58</v>
      </c>
      <c r="Q10" s="51">
        <v>0.06</v>
      </c>
      <c r="R10" s="115">
        <f t="shared" ref="R10:R12" si="2">P10*(1-Q10)</f>
        <v>32.505199999999995</v>
      </c>
      <c r="S10" s="53">
        <f t="shared" ref="S10:S12" si="3">O10*R10</f>
        <v>1137.6819999999998</v>
      </c>
      <c r="T10" s="119">
        <v>2</v>
      </c>
    </row>
    <row r="11" spans="2:1029" s="1" customFormat="1" ht="25.05" customHeight="1" x14ac:dyDescent="0.25">
      <c r="B11" s="131" t="s">
        <v>55</v>
      </c>
      <c r="C11" s="132" t="s">
        <v>55</v>
      </c>
      <c r="D11" s="133" t="s">
        <v>55</v>
      </c>
      <c r="E11" s="40">
        <v>18</v>
      </c>
      <c r="F11" s="30">
        <v>19.13</v>
      </c>
      <c r="G11" s="51">
        <v>0.12</v>
      </c>
      <c r="H11" s="115">
        <f t="shared" si="0"/>
        <v>16.834399999999999</v>
      </c>
      <c r="I11" s="116">
        <f t="shared" si="1"/>
        <v>303.01919999999996</v>
      </c>
      <c r="J11" s="119">
        <v>2</v>
      </c>
      <c r="L11" s="131" t="s">
        <v>41</v>
      </c>
      <c r="M11" s="132" t="s">
        <v>42</v>
      </c>
      <c r="N11" s="133" t="s">
        <v>42</v>
      </c>
      <c r="O11" s="11">
        <v>150</v>
      </c>
      <c r="P11" s="30">
        <v>8.5</v>
      </c>
      <c r="Q11" s="51">
        <v>0.2</v>
      </c>
      <c r="R11" s="115">
        <f t="shared" si="2"/>
        <v>6.8000000000000007</v>
      </c>
      <c r="S11" s="53">
        <f t="shared" si="3"/>
        <v>1020.0000000000001</v>
      </c>
      <c r="T11" s="119">
        <v>1</v>
      </c>
    </row>
    <row r="12" spans="2:1029" s="1" customFormat="1" ht="25.05" customHeight="1" x14ac:dyDescent="0.25">
      <c r="B12" s="131" t="s">
        <v>56</v>
      </c>
      <c r="C12" s="132" t="s">
        <v>56</v>
      </c>
      <c r="D12" s="133" t="s">
        <v>56</v>
      </c>
      <c r="E12" s="41">
        <v>20</v>
      </c>
      <c r="F12" s="30">
        <v>21.98</v>
      </c>
      <c r="G12" s="51">
        <v>0.08</v>
      </c>
      <c r="H12" s="115">
        <f t="shared" si="0"/>
        <v>20.221600000000002</v>
      </c>
      <c r="I12" s="116">
        <f t="shared" si="1"/>
        <v>404.43200000000002</v>
      </c>
      <c r="J12" s="119">
        <v>2</v>
      </c>
      <c r="L12" s="131" t="s">
        <v>43</v>
      </c>
      <c r="M12" s="132" t="s">
        <v>44</v>
      </c>
      <c r="N12" s="133" t="s">
        <v>44</v>
      </c>
      <c r="O12" s="11">
        <v>90</v>
      </c>
      <c r="P12" s="30">
        <v>35.5</v>
      </c>
      <c r="Q12" s="27"/>
      <c r="R12" s="115">
        <f t="shared" si="2"/>
        <v>35.5</v>
      </c>
      <c r="S12" s="53">
        <f t="shared" si="3"/>
        <v>3195</v>
      </c>
      <c r="T12" s="119">
        <v>1</v>
      </c>
    </row>
    <row r="13" spans="2:1029" s="1" customFormat="1" ht="25.05" customHeight="1" x14ac:dyDescent="0.25">
      <c r="B13" s="42"/>
      <c r="C13" s="23"/>
      <c r="D13" s="23"/>
      <c r="E13" s="35"/>
      <c r="F13" s="10" t="s">
        <v>6</v>
      </c>
      <c r="G13" s="61"/>
      <c r="H13" s="80"/>
      <c r="I13" s="49">
        <f>SUM(I9:I12)</f>
        <v>1672.9512</v>
      </c>
      <c r="J13" s="25"/>
      <c r="L13" s="42"/>
      <c r="M13" s="23"/>
      <c r="N13" s="23"/>
      <c r="O13" s="35"/>
      <c r="P13" s="36" t="s">
        <v>6</v>
      </c>
      <c r="Q13" s="4"/>
      <c r="R13" s="13"/>
      <c r="S13" s="49">
        <f>SUM(S9:S12)</f>
        <v>6624.3819999999996</v>
      </c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16</v>
      </c>
      <c r="G14" s="61"/>
      <c r="H14" s="19">
        <v>0.1</v>
      </c>
      <c r="I14" s="49">
        <f>I13*H14</f>
        <v>167.29512</v>
      </c>
      <c r="J14" s="25"/>
      <c r="L14" s="15"/>
      <c r="M14" s="22"/>
      <c r="N14" s="22"/>
      <c r="O14" s="22"/>
      <c r="P14" s="36" t="s">
        <v>16</v>
      </c>
      <c r="Q14" s="4"/>
      <c r="R14" s="16"/>
      <c r="S14" s="49">
        <f>S13*R14</f>
        <v>0</v>
      </c>
      <c r="T14" s="25"/>
    </row>
    <row r="15" spans="2:1029" s="1" customFormat="1" ht="25.05" customHeight="1" x14ac:dyDescent="0.25">
      <c r="B15" s="134" t="s">
        <v>13</v>
      </c>
      <c r="C15" s="135"/>
      <c r="D15" s="136"/>
      <c r="E15" s="22"/>
      <c r="F15" s="10" t="s">
        <v>11</v>
      </c>
      <c r="G15" s="61"/>
      <c r="H15" s="18"/>
      <c r="I15" s="49">
        <f>I13-I14</f>
        <v>1505.65608</v>
      </c>
      <c r="J15" s="25"/>
      <c r="L15" s="134" t="s">
        <v>13</v>
      </c>
      <c r="M15" s="135"/>
      <c r="N15" s="136"/>
      <c r="O15" s="22"/>
      <c r="P15" s="36" t="s">
        <v>11</v>
      </c>
      <c r="Q15" s="4"/>
      <c r="R15" s="18"/>
      <c r="S15" s="49">
        <f>S13-S14</f>
        <v>6624.3819999999996</v>
      </c>
      <c r="T15" s="25"/>
    </row>
    <row r="16" spans="2:1029" s="1" customFormat="1" ht="25.05" customHeight="1" x14ac:dyDescent="0.25">
      <c r="B16" s="46" t="s">
        <v>14</v>
      </c>
      <c r="C16" s="57" t="s">
        <v>15</v>
      </c>
      <c r="D16" s="57" t="s">
        <v>9</v>
      </c>
      <c r="E16" s="62"/>
      <c r="F16" s="64" t="s">
        <v>7</v>
      </c>
      <c r="G16" s="17" t="s">
        <v>17</v>
      </c>
      <c r="H16" s="19">
        <v>0.02</v>
      </c>
      <c r="I16" s="49">
        <f>I15*H16</f>
        <v>30.113121599999999</v>
      </c>
      <c r="J16" s="25"/>
      <c r="L16" s="46" t="s">
        <v>14</v>
      </c>
      <c r="M16" s="47" t="s">
        <v>15</v>
      </c>
      <c r="N16" s="48" t="s">
        <v>9</v>
      </c>
      <c r="O16" s="22"/>
      <c r="P16" s="36" t="s">
        <v>7</v>
      </c>
      <c r="R16" s="122">
        <v>0.01</v>
      </c>
      <c r="S16" s="49">
        <f>S15*R16</f>
        <v>66.243819999999999</v>
      </c>
      <c r="T16" s="25"/>
    </row>
    <row r="17" spans="2:1029" s="1" customFormat="1" ht="25.05" customHeight="1" x14ac:dyDescent="0.25">
      <c r="B17" s="73">
        <f>(I9+I10)*(1-H14)*(1-H16)</f>
        <v>851.57100000000003</v>
      </c>
      <c r="C17" s="67">
        <v>5.5E-2</v>
      </c>
      <c r="D17" s="82">
        <f>B17*C17</f>
        <v>46.836404999999999</v>
      </c>
      <c r="E17" s="63"/>
      <c r="F17" s="65" t="s">
        <v>8</v>
      </c>
      <c r="G17" s="4"/>
      <c r="H17" s="18"/>
      <c r="I17" s="49">
        <f>I15-I16</f>
        <v>1475.5429583999999</v>
      </c>
      <c r="J17" s="25"/>
      <c r="L17" s="110">
        <f>(S11+S12)*(1-R14)*(1-R16)</f>
        <v>4172.8500000000004</v>
      </c>
      <c r="M17" s="67">
        <v>5.5E-2</v>
      </c>
      <c r="N17" s="77">
        <f>L17*M17</f>
        <v>229.50675000000001</v>
      </c>
      <c r="O17" s="22"/>
      <c r="P17" s="96" t="s">
        <v>8</v>
      </c>
      <c r="Q17" s="97"/>
      <c r="R17" s="98"/>
      <c r="S17" s="101">
        <f>S15-S16</f>
        <v>6558.1381799999999</v>
      </c>
      <c r="T17" s="25"/>
    </row>
    <row r="18" spans="2:1029" s="1" customFormat="1" ht="25.05" customHeight="1" x14ac:dyDescent="0.25">
      <c r="B18" s="74">
        <f>(I11+I12)*(1-H14)*(1-H16)</f>
        <v>623.97195840000006</v>
      </c>
      <c r="C18" s="75">
        <v>0.2</v>
      </c>
      <c r="D18" s="76">
        <f>B18*C18</f>
        <v>124.79439168000002</v>
      </c>
      <c r="E18" s="62"/>
      <c r="F18" s="64" t="s">
        <v>9</v>
      </c>
      <c r="G18" s="4"/>
      <c r="H18" s="19"/>
      <c r="I18" s="49">
        <f>D17+D18</f>
        <v>171.63079668</v>
      </c>
      <c r="J18" s="25"/>
      <c r="L18" s="70">
        <f>(S9+S10)*(1-R14)*(1-R16)</f>
        <v>2385.2881799999996</v>
      </c>
      <c r="M18" s="71">
        <v>0.2</v>
      </c>
      <c r="N18" s="72">
        <f>L18*M18</f>
        <v>477.05763599999995</v>
      </c>
      <c r="O18" s="22"/>
      <c r="P18" s="99" t="s">
        <v>25</v>
      </c>
      <c r="Q18" s="100"/>
      <c r="R18" s="123">
        <v>0.1</v>
      </c>
      <c r="S18" s="103">
        <f>S17*R18</f>
        <v>655.81381800000008</v>
      </c>
      <c r="T18" s="25"/>
    </row>
    <row r="19" spans="2:1029" s="1" customFormat="1" ht="25.05" customHeight="1" thickBot="1" x14ac:dyDescent="0.3">
      <c r="B19" s="43"/>
      <c r="C19" s="44"/>
      <c r="D19" s="45"/>
      <c r="E19" s="63"/>
      <c r="F19" s="65" t="s">
        <v>10</v>
      </c>
      <c r="G19" s="4"/>
      <c r="H19" s="13"/>
      <c r="I19" s="56">
        <f>I17+I18</f>
        <v>1647.1737550799999</v>
      </c>
      <c r="J19" s="25"/>
      <c r="L19" s="111">
        <f>S18</f>
        <v>655.81381800000008</v>
      </c>
      <c r="M19" s="71">
        <v>0.2</v>
      </c>
      <c r="N19" s="105">
        <f>L19*M19</f>
        <v>131.16276360000003</v>
      </c>
      <c r="O19" s="22"/>
      <c r="P19" s="130" t="s">
        <v>24</v>
      </c>
      <c r="Q19" s="130"/>
      <c r="R19" s="130"/>
      <c r="S19" s="103">
        <f>S17+S18</f>
        <v>7213.9519980000005</v>
      </c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45" t="s">
        <v>27</v>
      </c>
      <c r="M20" s="145"/>
      <c r="N20" s="124">
        <f>SUM(N17:N19)</f>
        <v>837.72714960000008</v>
      </c>
      <c r="O20" s="22"/>
      <c r="P20" s="37" t="s">
        <v>9</v>
      </c>
      <c r="Q20" s="20"/>
      <c r="R20" s="104"/>
      <c r="S20" s="102">
        <f>N20</f>
        <v>837.72714960000008</v>
      </c>
      <c r="T20" s="25"/>
    </row>
    <row r="21" spans="2:1029" s="1" customFormat="1" ht="28.35" customHeight="1" x14ac:dyDescent="0.25">
      <c r="B21" s="3" t="s">
        <v>20</v>
      </c>
      <c r="C21" s="4"/>
      <c r="D21" s="4"/>
      <c r="E21" s="6"/>
      <c r="F21" s="26"/>
      <c r="G21" s="5"/>
      <c r="H21" s="5"/>
      <c r="I21" s="14"/>
      <c r="J21" s="25"/>
      <c r="P21" s="37" t="s">
        <v>10</v>
      </c>
      <c r="Q21" s="20"/>
      <c r="R21" s="21"/>
      <c r="S21" s="56">
        <f>S17+S20</f>
        <v>7395.8653296000002</v>
      </c>
    </row>
    <row r="25" spans="2:1029" s="34" customFormat="1" ht="32.4" customHeight="1" x14ac:dyDescent="0.35">
      <c r="B25" s="83" t="s">
        <v>60</v>
      </c>
      <c r="C25" s="83"/>
      <c r="D25" s="83"/>
      <c r="E25" s="83"/>
      <c r="F25" s="83"/>
      <c r="G25" s="89" t="s">
        <v>18</v>
      </c>
      <c r="H25" s="83"/>
      <c r="I25" s="83"/>
      <c r="J25" s="83"/>
      <c r="L25" s="114" t="s">
        <v>61</v>
      </c>
      <c r="M25" s="31"/>
      <c r="N25" s="31"/>
      <c r="O25" s="31"/>
      <c r="P25" s="31"/>
      <c r="Q25" s="52" t="s">
        <v>18</v>
      </c>
      <c r="R25" s="31"/>
      <c r="S25" s="32"/>
      <c r="T25" s="8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37" t="s">
        <v>0</v>
      </c>
      <c r="C26" s="137"/>
      <c r="D26" s="137"/>
      <c r="E26" s="137"/>
      <c r="F26" s="137"/>
      <c r="G26" s="137"/>
      <c r="H26" s="137"/>
      <c r="I26" s="137"/>
      <c r="J26" s="137"/>
      <c r="L26" s="138" t="s">
        <v>0</v>
      </c>
      <c r="M26" s="139"/>
      <c r="N26" s="139"/>
      <c r="O26" s="139"/>
      <c r="P26" s="139"/>
      <c r="Q26" s="139"/>
      <c r="R26" s="139"/>
      <c r="S26" s="139"/>
      <c r="T26" s="139"/>
    </row>
    <row r="27" spans="2:1029" s="1" customFormat="1" ht="39.6" customHeight="1" x14ac:dyDescent="0.25">
      <c r="B27" s="143" t="s">
        <v>45</v>
      </c>
      <c r="C27" s="144"/>
      <c r="D27" s="144"/>
      <c r="E27" s="144"/>
      <c r="F27" s="144"/>
      <c r="G27" s="144"/>
      <c r="H27" s="144"/>
      <c r="I27" s="144"/>
      <c r="J27" s="144"/>
      <c r="L27" s="143" t="s">
        <v>47</v>
      </c>
      <c r="M27" s="144"/>
      <c r="N27" s="144"/>
      <c r="O27" s="144"/>
      <c r="P27" s="144"/>
      <c r="Q27" s="144"/>
      <c r="R27" s="144"/>
      <c r="S27" s="144"/>
      <c r="T27" s="144"/>
    </row>
    <row r="29" spans="2:1029" ht="16.95" customHeight="1" x14ac:dyDescent="0.3">
      <c r="B29" s="137" t="s">
        <v>1</v>
      </c>
      <c r="C29" s="137"/>
      <c r="D29" s="137"/>
      <c r="E29" s="137"/>
      <c r="F29" s="137"/>
      <c r="G29" s="137"/>
      <c r="H29" s="137"/>
      <c r="I29" s="137"/>
      <c r="J29" s="137"/>
      <c r="L29" s="137" t="s">
        <v>1</v>
      </c>
      <c r="M29" s="137"/>
      <c r="N29" s="137"/>
      <c r="O29" s="137"/>
      <c r="P29" s="137"/>
      <c r="Q29" s="137"/>
      <c r="R29" s="137"/>
      <c r="S29" s="137"/>
      <c r="T29" s="137"/>
    </row>
    <row r="30" spans="2:1029" s="9" customFormat="1" ht="41.4" customHeight="1" x14ac:dyDescent="0.3">
      <c r="B30" s="140" t="s">
        <v>2</v>
      </c>
      <c r="C30" s="141"/>
      <c r="D30" s="142"/>
      <c r="E30" s="90" t="s">
        <v>3</v>
      </c>
      <c r="F30" s="91" t="s">
        <v>4</v>
      </c>
      <c r="G30" s="92" t="s">
        <v>21</v>
      </c>
      <c r="H30" s="91" t="s">
        <v>12</v>
      </c>
      <c r="I30" s="91" t="s">
        <v>5</v>
      </c>
      <c r="J30" s="94" t="s">
        <v>9</v>
      </c>
      <c r="L30" s="140" t="s">
        <v>2</v>
      </c>
      <c r="M30" s="141"/>
      <c r="N30" s="142"/>
      <c r="O30" s="90" t="s">
        <v>3</v>
      </c>
      <c r="P30" s="91" t="s">
        <v>4</v>
      </c>
      <c r="Q30" s="92" t="s">
        <v>19</v>
      </c>
      <c r="R30" s="91" t="s">
        <v>12</v>
      </c>
      <c r="S30" s="93" t="s">
        <v>5</v>
      </c>
      <c r="T30" s="94" t="s">
        <v>9</v>
      </c>
    </row>
    <row r="31" spans="2:1029" s="9" customFormat="1" ht="25.05" customHeight="1" x14ac:dyDescent="0.3">
      <c r="B31" s="131" t="s">
        <v>51</v>
      </c>
      <c r="C31" s="132" t="s">
        <v>51</v>
      </c>
      <c r="D31" s="133" t="s">
        <v>51</v>
      </c>
      <c r="E31" s="39">
        <v>33</v>
      </c>
      <c r="F31" s="128">
        <v>157.5</v>
      </c>
      <c r="G31" s="51">
        <v>0.1</v>
      </c>
      <c r="H31" s="115">
        <f>F31*(1-G31)</f>
        <v>141.75</v>
      </c>
      <c r="I31" s="116">
        <f>H31*E31</f>
        <v>4677.75</v>
      </c>
      <c r="J31" s="125">
        <v>2</v>
      </c>
      <c r="L31" s="130" t="s">
        <v>32</v>
      </c>
      <c r="M31" s="130"/>
      <c r="N31" s="130"/>
      <c r="O31" s="7">
        <v>60</v>
      </c>
      <c r="P31" s="29">
        <v>16.3</v>
      </c>
      <c r="Q31" s="51">
        <v>0.12</v>
      </c>
      <c r="R31" s="115">
        <f>P31*(1-Q31)</f>
        <v>14.344000000000001</v>
      </c>
      <c r="S31" s="116">
        <f>R31*O31</f>
        <v>860.6400000000001</v>
      </c>
      <c r="T31" s="127">
        <v>1</v>
      </c>
    </row>
    <row r="32" spans="2:1029" s="9" customFormat="1" ht="25.05" customHeight="1" x14ac:dyDescent="0.3">
      <c r="B32" s="131" t="s">
        <v>52</v>
      </c>
      <c r="C32" s="132" t="s">
        <v>52</v>
      </c>
      <c r="D32" s="133" t="s">
        <v>52</v>
      </c>
      <c r="E32" s="39">
        <v>44</v>
      </c>
      <c r="F32" s="128">
        <v>14.4</v>
      </c>
      <c r="G32" s="51"/>
      <c r="H32" s="115">
        <f t="shared" ref="H32:H38" si="4">F32*(1-G32)</f>
        <v>14.4</v>
      </c>
      <c r="I32" s="116">
        <f t="shared" ref="I32:I34" si="5">H32*E32</f>
        <v>633.6</v>
      </c>
      <c r="J32" s="125">
        <v>2</v>
      </c>
      <c r="L32" s="130" t="s">
        <v>33</v>
      </c>
      <c r="M32" s="130"/>
      <c r="N32" s="130"/>
      <c r="O32" s="7">
        <v>20</v>
      </c>
      <c r="P32" s="29">
        <v>25</v>
      </c>
      <c r="Q32" s="51"/>
      <c r="R32" s="115">
        <f t="shared" ref="R32:R38" si="6">P32*(1-Q32)</f>
        <v>25</v>
      </c>
      <c r="S32" s="116">
        <f t="shared" ref="S32:S33" si="7">R32*O32</f>
        <v>500</v>
      </c>
      <c r="T32" s="127">
        <v>1</v>
      </c>
    </row>
    <row r="33" spans="2:20" s="1" customFormat="1" ht="25.05" customHeight="1" x14ac:dyDescent="0.25">
      <c r="B33" s="131" t="s">
        <v>53</v>
      </c>
      <c r="C33" s="132" t="s">
        <v>53</v>
      </c>
      <c r="D33" s="133" t="s">
        <v>53</v>
      </c>
      <c r="E33" s="40">
        <v>55</v>
      </c>
      <c r="F33" s="129">
        <v>23.55</v>
      </c>
      <c r="G33" s="51">
        <v>0.09</v>
      </c>
      <c r="H33" s="115">
        <f t="shared" si="4"/>
        <v>21.430500000000002</v>
      </c>
      <c r="I33" s="116">
        <f t="shared" si="5"/>
        <v>1178.6775</v>
      </c>
      <c r="J33" s="125">
        <v>2</v>
      </c>
      <c r="L33" s="130" t="s">
        <v>34</v>
      </c>
      <c r="M33" s="130"/>
      <c r="N33" s="130"/>
      <c r="O33" s="11">
        <v>30</v>
      </c>
      <c r="P33" s="30">
        <v>26.5</v>
      </c>
      <c r="Q33" s="51">
        <v>0.05</v>
      </c>
      <c r="R33" s="115">
        <f t="shared" si="6"/>
        <v>25.174999999999997</v>
      </c>
      <c r="S33" s="116">
        <f t="shared" si="7"/>
        <v>755.24999999999989</v>
      </c>
      <c r="T33" s="127">
        <v>1</v>
      </c>
    </row>
    <row r="34" spans="2:20" s="1" customFormat="1" ht="25.05" customHeight="1" x14ac:dyDescent="0.25">
      <c r="B34" s="131" t="s">
        <v>54</v>
      </c>
      <c r="C34" s="132" t="s">
        <v>54</v>
      </c>
      <c r="D34" s="133" t="s">
        <v>54</v>
      </c>
      <c r="E34" s="41">
        <v>25</v>
      </c>
      <c r="F34" s="129">
        <v>43.35</v>
      </c>
      <c r="G34" s="51">
        <v>0.11</v>
      </c>
      <c r="H34" s="115">
        <f t="shared" si="4"/>
        <v>38.581499999999998</v>
      </c>
      <c r="I34" s="116">
        <f t="shared" si="5"/>
        <v>964.53749999999991</v>
      </c>
      <c r="J34" s="125">
        <v>2</v>
      </c>
      <c r="L34" s="130" t="s">
        <v>35</v>
      </c>
      <c r="M34" s="130"/>
      <c r="N34" s="130"/>
      <c r="O34" s="11">
        <v>50</v>
      </c>
      <c r="P34" s="30">
        <v>23.5</v>
      </c>
      <c r="Q34" s="27"/>
      <c r="R34" s="115">
        <f t="shared" si="6"/>
        <v>23.5</v>
      </c>
      <c r="S34" s="116">
        <f t="shared" ref="S34:S38" si="8">R34*O34</f>
        <v>1175</v>
      </c>
      <c r="T34" s="127">
        <v>1</v>
      </c>
    </row>
    <row r="35" spans="2:20" s="9" customFormat="1" ht="25.05" customHeight="1" x14ac:dyDescent="0.3">
      <c r="B35" s="130" t="s">
        <v>28</v>
      </c>
      <c r="C35" s="130"/>
      <c r="D35" s="130"/>
      <c r="E35" s="39">
        <v>60</v>
      </c>
      <c r="F35" s="29">
        <v>15.5</v>
      </c>
      <c r="G35" s="51">
        <v>7.0000000000000007E-2</v>
      </c>
      <c r="H35" s="115">
        <f t="shared" si="4"/>
        <v>14.414999999999999</v>
      </c>
      <c r="I35" s="116">
        <f>H35*E35</f>
        <v>864.9</v>
      </c>
      <c r="J35" s="125">
        <v>1</v>
      </c>
      <c r="L35" s="130" t="s">
        <v>36</v>
      </c>
      <c r="M35" s="130"/>
      <c r="N35" s="130"/>
      <c r="O35" s="7">
        <v>120</v>
      </c>
      <c r="P35" s="29">
        <v>35.5</v>
      </c>
      <c r="Q35" s="51">
        <v>7.0000000000000007E-2</v>
      </c>
      <c r="R35" s="115">
        <f t="shared" si="6"/>
        <v>33.015000000000001</v>
      </c>
      <c r="S35" s="116">
        <f t="shared" si="8"/>
        <v>3961.8</v>
      </c>
      <c r="T35" s="127">
        <v>1</v>
      </c>
    </row>
    <row r="36" spans="2:20" s="9" customFormat="1" ht="25.05" customHeight="1" x14ac:dyDescent="0.3">
      <c r="B36" s="130" t="s">
        <v>29</v>
      </c>
      <c r="C36" s="130"/>
      <c r="D36" s="130"/>
      <c r="E36" s="66">
        <v>50</v>
      </c>
      <c r="F36" s="29">
        <v>9.99</v>
      </c>
      <c r="G36" s="51"/>
      <c r="H36" s="115">
        <f t="shared" si="4"/>
        <v>9.99</v>
      </c>
      <c r="I36" s="116">
        <f t="shared" ref="I36:I38" si="9">H36*E36</f>
        <v>499.5</v>
      </c>
      <c r="J36" s="125">
        <v>1</v>
      </c>
      <c r="L36" s="131" t="s">
        <v>48</v>
      </c>
      <c r="M36" s="132" t="s">
        <v>48</v>
      </c>
      <c r="N36" s="133" t="s">
        <v>48</v>
      </c>
      <c r="O36" s="7">
        <v>50</v>
      </c>
      <c r="P36" s="29">
        <v>44.78</v>
      </c>
      <c r="Q36" s="51">
        <v>0.23</v>
      </c>
      <c r="R36" s="115">
        <f t="shared" si="6"/>
        <v>34.480600000000003</v>
      </c>
      <c r="S36" s="116">
        <f t="shared" si="8"/>
        <v>1724.0300000000002</v>
      </c>
      <c r="T36" s="127">
        <v>2</v>
      </c>
    </row>
    <row r="37" spans="2:20" s="1" customFormat="1" ht="25.05" customHeight="1" x14ac:dyDescent="0.25">
      <c r="B37" s="130" t="s">
        <v>30</v>
      </c>
      <c r="C37" s="130"/>
      <c r="D37" s="130"/>
      <c r="E37" s="40">
        <v>120</v>
      </c>
      <c r="F37" s="30">
        <v>14.9</v>
      </c>
      <c r="G37" s="51">
        <v>0.25</v>
      </c>
      <c r="H37" s="115">
        <f t="shared" si="4"/>
        <v>11.175000000000001</v>
      </c>
      <c r="I37" s="116">
        <f t="shared" si="9"/>
        <v>1341</v>
      </c>
      <c r="J37" s="125">
        <v>1</v>
      </c>
      <c r="L37" s="131" t="s">
        <v>49</v>
      </c>
      <c r="M37" s="132" t="s">
        <v>49</v>
      </c>
      <c r="N37" s="133" t="s">
        <v>49</v>
      </c>
      <c r="O37" s="11">
        <v>30</v>
      </c>
      <c r="P37" s="29">
        <v>22.35</v>
      </c>
      <c r="Q37" s="51"/>
      <c r="R37" s="115">
        <f t="shared" si="6"/>
        <v>22.35</v>
      </c>
      <c r="S37" s="116">
        <f t="shared" si="8"/>
        <v>670.5</v>
      </c>
      <c r="T37" s="127">
        <v>2</v>
      </c>
    </row>
    <row r="38" spans="2:20" s="1" customFormat="1" ht="25.05" customHeight="1" x14ac:dyDescent="0.25">
      <c r="B38" s="130" t="s">
        <v>31</v>
      </c>
      <c r="C38" s="130"/>
      <c r="D38" s="130"/>
      <c r="E38" s="41">
        <v>120</v>
      </c>
      <c r="F38" s="30">
        <v>9.99</v>
      </c>
      <c r="G38" s="51"/>
      <c r="H38" s="115">
        <f t="shared" si="4"/>
        <v>9.99</v>
      </c>
      <c r="I38" s="116">
        <f t="shared" si="9"/>
        <v>1198.8</v>
      </c>
      <c r="J38" s="125">
        <v>1</v>
      </c>
      <c r="L38" s="131" t="s">
        <v>50</v>
      </c>
      <c r="M38" s="132" t="s">
        <v>50</v>
      </c>
      <c r="N38" s="133" t="s">
        <v>50</v>
      </c>
      <c r="O38" s="11">
        <v>120</v>
      </c>
      <c r="P38" s="30">
        <v>23.55</v>
      </c>
      <c r="Q38" s="51">
        <v>0.19</v>
      </c>
      <c r="R38" s="115">
        <f t="shared" si="6"/>
        <v>19.075500000000002</v>
      </c>
      <c r="S38" s="116">
        <f t="shared" si="8"/>
        <v>2289.0600000000004</v>
      </c>
      <c r="T38" s="127">
        <v>2</v>
      </c>
    </row>
    <row r="39" spans="2:20" s="1" customFormat="1" ht="25.05" customHeight="1" x14ac:dyDescent="0.25">
      <c r="B39" s="42"/>
      <c r="C39" s="23"/>
      <c r="D39" s="23"/>
      <c r="E39" s="35"/>
      <c r="F39" s="10" t="s">
        <v>6</v>
      </c>
      <c r="G39" s="61"/>
      <c r="H39" s="13"/>
      <c r="I39" s="49">
        <f>SUM(I31:I38)</f>
        <v>11358.764999999999</v>
      </c>
      <c r="J39" s="25"/>
      <c r="L39" s="42"/>
      <c r="M39" s="23"/>
      <c r="N39" s="23"/>
      <c r="O39" s="35"/>
      <c r="P39" s="36" t="s">
        <v>6</v>
      </c>
      <c r="Q39" s="4"/>
      <c r="R39" s="13"/>
      <c r="S39" s="49">
        <f>SUM(S31:S38)</f>
        <v>11936.280000000002</v>
      </c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16</v>
      </c>
      <c r="G40" s="61"/>
      <c r="H40" s="19">
        <v>0.1</v>
      </c>
      <c r="I40" s="49">
        <f>I39*H40</f>
        <v>1135.8765000000001</v>
      </c>
      <c r="J40" s="25"/>
      <c r="L40" s="15"/>
      <c r="M40" s="22"/>
      <c r="N40" s="22"/>
      <c r="O40" s="22"/>
      <c r="P40" s="36" t="s">
        <v>16</v>
      </c>
      <c r="Q40" s="4"/>
      <c r="R40" s="126">
        <v>7.0000000000000007E-2</v>
      </c>
      <c r="S40" s="49">
        <f>S39*R40</f>
        <v>835.53960000000029</v>
      </c>
      <c r="T40" s="25"/>
    </row>
    <row r="41" spans="2:20" s="1" customFormat="1" ht="25.05" customHeight="1" x14ac:dyDescent="0.25">
      <c r="B41" s="134" t="s">
        <v>13</v>
      </c>
      <c r="C41" s="135"/>
      <c r="D41" s="136"/>
      <c r="E41" s="22"/>
      <c r="F41" s="10" t="s">
        <v>11</v>
      </c>
      <c r="G41" s="61"/>
      <c r="H41" s="18"/>
      <c r="I41" s="49">
        <f>I39-I40</f>
        <v>10222.888499999999</v>
      </c>
      <c r="J41" s="25"/>
      <c r="L41" s="134" t="s">
        <v>13</v>
      </c>
      <c r="M41" s="135"/>
      <c r="N41" s="136"/>
      <c r="O41" s="22"/>
      <c r="P41" s="36" t="s">
        <v>11</v>
      </c>
      <c r="Q41" s="4"/>
      <c r="R41" s="18"/>
      <c r="S41" s="49">
        <f>S39-S40</f>
        <v>11100.740400000002</v>
      </c>
      <c r="T41" s="25"/>
    </row>
    <row r="42" spans="2:20" s="1" customFormat="1" ht="25.05" customHeight="1" x14ac:dyDescent="0.25">
      <c r="B42" s="46" t="s">
        <v>14</v>
      </c>
      <c r="C42" s="57" t="s">
        <v>15</v>
      </c>
      <c r="D42" s="57" t="s">
        <v>9</v>
      </c>
      <c r="E42" s="62"/>
      <c r="F42" s="64" t="s">
        <v>7</v>
      </c>
      <c r="G42" s="17" t="s">
        <v>17</v>
      </c>
      <c r="H42" s="19">
        <v>0.02</v>
      </c>
      <c r="I42" s="49">
        <f>I41*H42</f>
        <v>204.45776999999998</v>
      </c>
      <c r="J42" s="25"/>
      <c r="L42" s="46" t="s">
        <v>14</v>
      </c>
      <c r="M42" s="47" t="s">
        <v>15</v>
      </c>
      <c r="N42" s="48" t="s">
        <v>9</v>
      </c>
      <c r="O42" s="22"/>
      <c r="P42" s="36" t="s">
        <v>7</v>
      </c>
      <c r="R42" s="126">
        <v>0.03</v>
      </c>
      <c r="S42" s="49">
        <f>S41*R42</f>
        <v>333.02221200000008</v>
      </c>
      <c r="T42" s="25"/>
    </row>
    <row r="43" spans="2:20" s="1" customFormat="1" ht="25.05" customHeight="1" x14ac:dyDescent="0.25">
      <c r="B43" s="54">
        <f>SUM(I35:I38)*(1-H40)*(1-H42)</f>
        <v>3443.5043999999998</v>
      </c>
      <c r="C43" s="112">
        <v>5.5E-2</v>
      </c>
      <c r="D43" s="77">
        <f>B43*C43</f>
        <v>189.392742</v>
      </c>
      <c r="E43" s="63"/>
      <c r="F43" s="81" t="s">
        <v>8</v>
      </c>
      <c r="G43" s="61"/>
      <c r="H43" s="18"/>
      <c r="I43" s="49">
        <f>I41-I42</f>
        <v>10018.43073</v>
      </c>
      <c r="J43" s="25"/>
      <c r="L43" s="69">
        <f>(SUM(S31:S35))*(1-R40)*(1-R42)</f>
        <v>6542.6516489999995</v>
      </c>
      <c r="M43" s="67">
        <v>5.5E-2</v>
      </c>
      <c r="N43" s="79">
        <f>L43*M43</f>
        <v>359.84584069499999</v>
      </c>
      <c r="O43" s="22"/>
      <c r="P43" s="36" t="s">
        <v>8</v>
      </c>
      <c r="Q43" s="4"/>
      <c r="R43" s="18"/>
      <c r="S43" s="49">
        <f>S41-S42</f>
        <v>10767.718188000003</v>
      </c>
      <c r="T43" s="25"/>
    </row>
    <row r="44" spans="2:20" s="1" customFormat="1" ht="25.05" customHeight="1" x14ac:dyDescent="0.25">
      <c r="B44" s="55">
        <f>SUM(I31:I34)*(1-H40)*(1-H42)</f>
        <v>6574.9263300000002</v>
      </c>
      <c r="C44" s="113">
        <v>0.2</v>
      </c>
      <c r="D44" s="77">
        <f>B44*C44</f>
        <v>1314.9852660000001</v>
      </c>
      <c r="E44" s="62"/>
      <c r="F44" s="64" t="s">
        <v>9</v>
      </c>
      <c r="G44" s="4"/>
      <c r="H44" s="19"/>
      <c r="I44" s="49">
        <f>D43+D44</f>
        <v>1504.3780080000001</v>
      </c>
      <c r="J44" s="25"/>
      <c r="L44" s="78">
        <f>(SUM(S36:S38))*(1-R40)*(1-R42)</f>
        <v>4225.0665389999995</v>
      </c>
      <c r="M44" s="68">
        <v>0.2</v>
      </c>
      <c r="N44" s="79">
        <f>L44*M44</f>
        <v>845.01330779999989</v>
      </c>
      <c r="O44" s="22"/>
      <c r="P44" s="36" t="s">
        <v>9</v>
      </c>
      <c r="Q44" s="4"/>
      <c r="R44" s="19"/>
      <c r="S44" s="49">
        <f>N43+N44</f>
        <v>1204.8591484949998</v>
      </c>
      <c r="T44" s="25"/>
    </row>
    <row r="45" spans="2:20" s="1" customFormat="1" ht="25.05" customHeight="1" x14ac:dyDescent="0.25">
      <c r="B45" s="43"/>
      <c r="C45" s="44"/>
      <c r="D45" s="45"/>
      <c r="E45" s="63"/>
      <c r="F45" s="65" t="s">
        <v>10</v>
      </c>
      <c r="G45" s="4"/>
      <c r="H45" s="13"/>
      <c r="I45" s="56">
        <f>I43+I44</f>
        <v>11522.808738</v>
      </c>
      <c r="J45" s="25"/>
      <c r="L45" s="43"/>
      <c r="M45" s="44"/>
      <c r="N45" s="45"/>
      <c r="O45" s="22"/>
      <c r="P45" s="37" t="s">
        <v>10</v>
      </c>
      <c r="Q45" s="20"/>
      <c r="R45" s="21"/>
      <c r="S45" s="56">
        <f>S43+S44</f>
        <v>11972.577336495002</v>
      </c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20</v>
      </c>
      <c r="C47" s="4"/>
      <c r="D47" s="4"/>
      <c r="E47" s="6"/>
      <c r="F47" s="26"/>
      <c r="G47" s="5"/>
      <c r="H47" s="5"/>
      <c r="I47" s="14"/>
      <c r="J47" s="25"/>
      <c r="L47" s="3" t="s">
        <v>20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6">
    <mergeCell ref="B11:D11"/>
    <mergeCell ref="L11:N11"/>
    <mergeCell ref="B4:J4"/>
    <mergeCell ref="L4:T4"/>
    <mergeCell ref="B5:J5"/>
    <mergeCell ref="L5:T5"/>
    <mergeCell ref="B7:J7"/>
    <mergeCell ref="L7:T7"/>
    <mergeCell ref="L10:N10"/>
    <mergeCell ref="B8:D8"/>
    <mergeCell ref="L8:N8"/>
    <mergeCell ref="B9:D9"/>
    <mergeCell ref="L9:N9"/>
    <mergeCell ref="B10:D10"/>
    <mergeCell ref="B29:J29"/>
    <mergeCell ref="L29:T29"/>
    <mergeCell ref="B12:D12"/>
    <mergeCell ref="L12:N12"/>
    <mergeCell ref="B15:D15"/>
    <mergeCell ref="L15:N15"/>
    <mergeCell ref="P19:R19"/>
    <mergeCell ref="L20:M20"/>
    <mergeCell ref="B26:J26"/>
    <mergeCell ref="L26:T26"/>
    <mergeCell ref="B27:J27"/>
    <mergeCell ref="L27:T27"/>
    <mergeCell ref="B30:D30"/>
    <mergeCell ref="L30:N30"/>
    <mergeCell ref="B31:D31"/>
    <mergeCell ref="L31:N31"/>
    <mergeCell ref="B32:D32"/>
    <mergeCell ref="L32:N32"/>
    <mergeCell ref="B33:D33"/>
    <mergeCell ref="L33:N33"/>
    <mergeCell ref="B34:D34"/>
    <mergeCell ref="L34:N34"/>
    <mergeCell ref="B35:D35"/>
    <mergeCell ref="L35:N35"/>
    <mergeCell ref="B41:D41"/>
    <mergeCell ref="L41:N41"/>
    <mergeCell ref="B36:D36"/>
    <mergeCell ref="L36:N36"/>
    <mergeCell ref="B37:D37"/>
    <mergeCell ref="L37:N37"/>
    <mergeCell ref="B38:D38"/>
    <mergeCell ref="L38:N3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5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S17 S41 I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3 </vt:lpstr>
      <vt:lpstr>NIVEAU 3  COR</vt:lpstr>
      <vt:lpstr>'NIVEAU 3 '!Zone_d_impression</vt:lpstr>
      <vt:lpstr>'NIVEAU 3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2020-12-06T13:46:17Z</cp:lastPrinted>
  <dcterms:created xsi:type="dcterms:W3CDTF">2019-11-15T18:47:22Z</dcterms:created>
  <dcterms:modified xsi:type="dcterms:W3CDTF">2020-12-06T15:47:41Z</dcterms:modified>
</cp:coreProperties>
</file>