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\Google Drive\PROFESSIONNEL\CERPEG-activites\N1-renforcement-factures\co-int_maths-factures_Niveau3\"/>
    </mc:Choice>
  </mc:AlternateContent>
  <xr:revisionPtr revIDLastSave="0" documentId="13_ncr:1_{B9D67E96-60EC-4AB1-A570-4D1CCDDE506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NIVEAU 3 " sheetId="3" r:id="rId1"/>
    <sheet name="NIVEAU 3  COR" sheetId="8" r:id="rId2"/>
  </sheets>
  <definedNames>
    <definedName name="_xlnm.Print_Area" localSheetId="0">'NIVEAU 3 '!$B$3:$T$21,'NIVEAU 3 '!$B$24:$T$47</definedName>
    <definedName name="_xlnm.Print_Area" localSheetId="1">'NIVEAU 3  COR'!$B$3:$T$21,'NIVEAU 3  COR'!$B$24:$T$47</definedName>
  </definedNames>
  <calcPr calcId="191029"/>
</workbook>
</file>

<file path=xl/calcChain.xml><?xml version="1.0" encoding="utf-8"?>
<calcChain xmlns="http://schemas.openxmlformats.org/spreadsheetml/2006/main">
  <c r="B44" i="8" l="1"/>
  <c r="B43" i="8"/>
  <c r="B17" i="8"/>
  <c r="R12" i="8"/>
  <c r="R11" i="8"/>
  <c r="R10" i="8"/>
  <c r="R9" i="8"/>
  <c r="H10" i="8"/>
  <c r="H11" i="8"/>
  <c r="H12" i="8"/>
  <c r="H9" i="8"/>
  <c r="R38" i="8"/>
  <c r="R37" i="8"/>
  <c r="R36" i="8"/>
  <c r="R35" i="8"/>
  <c r="R34" i="8"/>
  <c r="R33" i="8"/>
  <c r="R32" i="8"/>
  <c r="R31" i="8"/>
  <c r="H32" i="8"/>
  <c r="H33" i="8"/>
  <c r="H34" i="8"/>
  <c r="H35" i="8"/>
  <c r="H36" i="8"/>
  <c r="H37" i="8"/>
  <c r="H38" i="8"/>
  <c r="H31" i="8"/>
  <c r="L44" i="8" l="1"/>
  <c r="S33" i="8"/>
  <c r="S34" i="8"/>
  <c r="S35" i="8"/>
  <c r="S36" i="8"/>
  <c r="S37" i="8"/>
  <c r="S38" i="8"/>
  <c r="S32" i="8"/>
  <c r="S39" i="8" s="1"/>
  <c r="S31" i="8"/>
  <c r="L43" i="8" s="1"/>
  <c r="I35" i="8"/>
  <c r="I36" i="8"/>
  <c r="D43" i="8" s="1"/>
  <c r="I37" i="8"/>
  <c r="I38" i="8"/>
  <c r="I34" i="8"/>
  <c r="I33" i="8"/>
  <c r="I32" i="8"/>
  <c r="I31" i="8"/>
  <c r="S12" i="8"/>
  <c r="S11" i="8"/>
  <c r="L17" i="8" s="1"/>
  <c r="N17" i="8" s="1"/>
  <c r="S10" i="8"/>
  <c r="S9" i="8"/>
  <c r="S13" i="8" s="1"/>
  <c r="I10" i="8"/>
  <c r="I11" i="8"/>
  <c r="I12" i="8"/>
  <c r="I9" i="8"/>
  <c r="I13" i="8" s="1"/>
  <c r="B18" i="8" l="1"/>
  <c r="D18" i="8" s="1"/>
  <c r="L18" i="8"/>
  <c r="N18" i="8" s="1"/>
  <c r="D17" i="8"/>
  <c r="D44" i="8"/>
  <c r="I44" i="8" s="1"/>
  <c r="I39" i="8"/>
  <c r="N44" i="8"/>
  <c r="N43" i="8"/>
  <c r="S40" i="8"/>
  <c r="S41" i="8" s="1"/>
  <c r="S14" i="8"/>
  <c r="S15" i="8" s="1"/>
  <c r="I14" i="8"/>
  <c r="I15" i="8" s="1"/>
  <c r="I18" i="8" l="1"/>
  <c r="I40" i="8"/>
  <c r="I41" i="8" s="1"/>
  <c r="S44" i="8"/>
  <c r="S42" i="8"/>
  <c r="S43" i="8" s="1"/>
  <c r="S16" i="8"/>
  <c r="S17" i="8" s="1"/>
  <c r="S18" i="8" s="1"/>
  <c r="L19" i="8" s="1"/>
  <c r="N19" i="8" s="1"/>
  <c r="N20" i="8" s="1"/>
  <c r="S20" i="8" s="1"/>
  <c r="I16" i="8"/>
  <c r="I17" i="8" s="1"/>
  <c r="I19" i="8" s="1"/>
  <c r="I42" i="8" l="1"/>
  <c r="I43" i="8" s="1"/>
  <c r="I45" i="8" s="1"/>
  <c r="S45" i="8"/>
  <c r="S21" i="8"/>
  <c r="S19" i="8"/>
</calcChain>
</file>

<file path=xl/sharedStrings.xml><?xml version="1.0" encoding="utf-8"?>
<sst xmlns="http://schemas.openxmlformats.org/spreadsheetml/2006/main" count="286" uniqueCount="58">
  <si>
    <t>CONDITIONS DE VENTE</t>
  </si>
  <si>
    <t>F A C T U R E</t>
  </si>
  <si>
    <t>LIBELLÉ</t>
  </si>
  <si>
    <t>QTÉ</t>
  </si>
  <si>
    <t>PU</t>
  </si>
  <si>
    <t>MONTANT</t>
  </si>
  <si>
    <t>NET COMMERCIAL</t>
  </si>
  <si>
    <t>Escompte</t>
  </si>
  <si>
    <t>NET FINANCIER</t>
  </si>
  <si>
    <t>TVA</t>
  </si>
  <si>
    <t>TOTAL TTC</t>
  </si>
  <si>
    <r>
      <t>2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NET COMMERCIAL</t>
    </r>
  </si>
  <si>
    <t>PU NET</t>
  </si>
  <si>
    <t>CALCUL MONTANT TVA</t>
  </si>
  <si>
    <t>BASE</t>
  </si>
  <si>
    <t>TAUX</t>
  </si>
  <si>
    <t>Remise        %</t>
  </si>
  <si>
    <t>%</t>
  </si>
  <si>
    <t>Compte comptable…...............</t>
  </si>
  <si>
    <t>REMISE
 %</t>
  </si>
  <si>
    <t>Vérif. Du net commercial au TTC</t>
  </si>
  <si>
    <t>REMISE
%</t>
  </si>
  <si>
    <t>(2)</t>
  </si>
  <si>
    <t>(1)</t>
  </si>
  <si>
    <t>TOTAL HT</t>
  </si>
  <si>
    <t>TRANSPORT        % (3)</t>
  </si>
  <si>
    <t>(3)</t>
  </si>
  <si>
    <t>TOTAL TVA</t>
  </si>
  <si>
    <t>CLIENT : BOUTHIER LEOPOLDINE</t>
  </si>
  <si>
    <t>CLIENT : BOSIO NEIGE</t>
  </si>
  <si>
    <t>CLIENT : MA BEAUTE'DIFF</t>
  </si>
  <si>
    <t>Taille crayon simple</t>
  </si>
  <si>
    <t>Repousse et coupe cuticules</t>
  </si>
  <si>
    <t>Rouge b. perfect !</t>
  </si>
  <si>
    <t>DéliLips - Gloss Lèvres Bubble Gum</t>
  </si>
  <si>
    <t>Coffret Hypnôse</t>
  </si>
  <si>
    <t>Coffret Virtuôse</t>
  </si>
  <si>
    <t>Mon premier maquillage Livre</t>
  </si>
  <si>
    <t>Maquillage facile livre</t>
  </si>
  <si>
    <t>Make-up sur mesure livre</t>
  </si>
  <si>
    <t>10 leçons de maquillage</t>
  </si>
  <si>
    <t>15 tutos Cils et sourcils</t>
  </si>
  <si>
    <t>Le petit guide pratique de la beauté</t>
  </si>
  <si>
    <t>Mon livre de mise en beauté</t>
  </si>
  <si>
    <t>Le livre « Leçon de maquillage "</t>
  </si>
  <si>
    <t>Mon Look pour mes soirées</t>
  </si>
  <si>
    <t>Makeupistas - Mon livre pratique</t>
  </si>
  <si>
    <t>500 modèles de maquillage des yeux</t>
  </si>
  <si>
    <t>Kit pinceaux</t>
  </si>
  <si>
    <t>Palette lèvres</t>
  </si>
  <si>
    <t>Palette yeux</t>
  </si>
  <si>
    <t>CLIENT : Parfaitement Elle</t>
  </si>
  <si>
    <t>Remises habituelles sur articles - Escompte 3 % - Remise globale 7 %  
TVA 5,5 % Livre - TVA 20 % beauté - hygiène</t>
  </si>
  <si>
    <t>Remises habituelles sur articles - Remise globale de 10 % - Escompte de 2 % 
 TVA 5,5 % Livre - TVA 20 % beauté - hygiène</t>
  </si>
  <si>
    <t>Remises habituelles sur articles - Escompte 1 %
TVA 5,5 % Livre - TVA 20 % beauté - hygiène - Transport 10 %</t>
  </si>
  <si>
    <t>Remises habituelles sur articles - Remise globale de 10 % - Escompte de 2 % 
TVA 5,5 % Livre - TVA 20 % beauté - hygiène</t>
  </si>
  <si>
    <t>Pink Starlet</t>
  </si>
  <si>
    <t>Gloss Effet 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</si>
</sst>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0%"/>
    <numFmt numFmtId="165" formatCode="00.0%"/>
    <numFmt numFmtId="166" formatCode="0.0%"/>
    <numFmt numFmtId="167" formatCode="_-* #,##0.00\ _€_-;\-* #,##0.00\ _€_-;_-* &quot;-&quot;??\ _€_-;_-@_-"/>
  </numFmts>
  <fonts count="27" x14ac:knownFonts="1">
    <font>
      <sz val="11"/>
      <color theme="1"/>
      <name val="Liberation Sans"/>
      <family val="2"/>
    </font>
    <font>
      <sz val="11"/>
      <color theme="1"/>
      <name val="Calibri"/>
      <family val="2"/>
      <scheme val="minor"/>
    </font>
    <font>
      <sz val="11"/>
      <color theme="1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ED1C24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ED1C2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14" fillId="8" borderId="1"/>
    <xf numFmtId="0" fontId="3" fillId="0" borderId="0"/>
    <xf numFmtId="0" fontId="4" fillId="2" borderId="0"/>
    <xf numFmtId="0" fontId="4" fillId="3" borderId="0"/>
    <xf numFmtId="0" fontId="3" fillId="4" borderId="0"/>
    <xf numFmtId="0" fontId="5" fillId="5" borderId="0"/>
    <xf numFmtId="0" fontId="6" fillId="6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</cellStyleXfs>
  <cellXfs count="159">
    <xf numFmtId="0" fontId="0" fillId="0" borderId="0" xfId="0"/>
    <xf numFmtId="0" fontId="16" fillId="0" borderId="0" xfId="0" applyFont="1" applyAlignment="1">
      <alignment vertical="center"/>
    </xf>
    <xf numFmtId="0" fontId="16" fillId="0" borderId="0" xfId="0" applyFont="1"/>
    <xf numFmtId="0" fontId="16" fillId="0" borderId="3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1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3" xfId="0" applyFont="1" applyBorder="1" applyAlignment="1">
      <alignment horizontal="left" vertical="center"/>
    </xf>
    <xf numFmtId="3" fontId="16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vertical="center"/>
    </xf>
    <xf numFmtId="165" fontId="16" fillId="0" borderId="5" xfId="0" applyNumberFormat="1" applyFont="1" applyBorder="1" applyAlignment="1">
      <alignment horizontal="left" vertical="center" indent="1"/>
    </xf>
    <xf numFmtId="4" fontId="19" fillId="0" borderId="2" xfId="0" applyNumberFormat="1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165" fontId="19" fillId="0" borderId="7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right" vertical="center"/>
    </xf>
    <xf numFmtId="164" fontId="16" fillId="0" borderId="5" xfId="0" applyNumberFormat="1" applyFont="1" applyBorder="1" applyAlignment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 indent="1"/>
    </xf>
    <xf numFmtId="165" fontId="16" fillId="0" borderId="10" xfId="0" applyNumberFormat="1" applyFont="1" applyBorder="1" applyAlignment="1">
      <alignment horizontal="left" vertical="center" indent="1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 indent="1"/>
    </xf>
    <xf numFmtId="165" fontId="16" fillId="0" borderId="0" xfId="0" applyNumberFormat="1" applyFont="1" applyBorder="1" applyAlignment="1">
      <alignment horizontal="left" vertical="center" indent="1"/>
    </xf>
    <xf numFmtId="4" fontId="19" fillId="0" borderId="0" xfId="0" applyNumberFormat="1" applyFont="1" applyBorder="1" applyAlignment="1">
      <alignment vertical="center"/>
    </xf>
    <xf numFmtId="0" fontId="18" fillId="0" borderId="3" xfId="0" applyFont="1" applyBorder="1" applyAlignment="1">
      <alignment horizontal="left" vertical="center" indent="1"/>
    </xf>
    <xf numFmtId="9" fontId="18" fillId="0" borderId="2" xfId="19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43" fontId="16" fillId="0" borderId="5" xfId="1" applyFont="1" applyBorder="1" applyAlignment="1">
      <alignment horizontal="center" vertical="center" wrapText="1"/>
    </xf>
    <xf numFmtId="43" fontId="16" fillId="0" borderId="2" xfId="1" applyFont="1" applyBorder="1" applyAlignment="1">
      <alignment vertical="center"/>
    </xf>
    <xf numFmtId="0" fontId="20" fillId="9" borderId="11" xfId="0" applyFont="1" applyFill="1" applyBorder="1" applyAlignment="1">
      <alignment vertical="center"/>
    </xf>
    <xf numFmtId="0" fontId="20" fillId="9" borderId="12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16" fillId="0" borderId="16" xfId="0" applyFont="1" applyBorder="1" applyAlignment="1">
      <alignment vertical="center"/>
    </xf>
    <xf numFmtId="0" fontId="16" fillId="0" borderId="18" xfId="0" applyFont="1" applyBorder="1" applyAlignment="1">
      <alignment horizontal="left" vertical="center" indent="1"/>
    </xf>
    <xf numFmtId="0" fontId="16" fillId="0" borderId="19" xfId="0" applyFont="1" applyBorder="1" applyAlignment="1">
      <alignment horizontal="left" vertical="center" indent="1"/>
    </xf>
    <xf numFmtId="166" fontId="16" fillId="10" borderId="0" xfId="19" applyNumberFormat="1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wrapText="1"/>
    </xf>
    <xf numFmtId="3" fontId="16" fillId="0" borderId="10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indent="1"/>
    </xf>
    <xf numFmtId="0" fontId="16" fillId="10" borderId="26" xfId="0" applyFont="1" applyFill="1" applyBorder="1" applyAlignment="1">
      <alignment vertical="center"/>
    </xf>
    <xf numFmtId="166" fontId="16" fillId="10" borderId="12" xfId="19" applyNumberFormat="1" applyFont="1" applyFill="1" applyBorder="1" applyAlignment="1">
      <alignment horizontal="center" vertical="center"/>
    </xf>
    <xf numFmtId="0" fontId="16" fillId="10" borderId="20" xfId="0" applyFont="1" applyFill="1" applyBorder="1" applyAlignment="1">
      <alignment vertical="center"/>
    </xf>
    <xf numFmtId="0" fontId="16" fillId="10" borderId="24" xfId="0" applyFont="1" applyFill="1" applyBorder="1" applyAlignment="1">
      <alignment horizontal="center" vertical="center"/>
    </xf>
    <xf numFmtId="0" fontId="16" fillId="10" borderId="0" xfId="0" applyFont="1" applyFill="1" applyBorder="1" applyAlignment="1">
      <alignment horizontal="center" vertical="center"/>
    </xf>
    <xf numFmtId="0" fontId="16" fillId="10" borderId="17" xfId="0" applyFont="1" applyFill="1" applyBorder="1" applyAlignment="1">
      <alignment horizontal="center" vertical="center"/>
    </xf>
    <xf numFmtId="4" fontId="22" fillId="0" borderId="2" xfId="0" applyNumberFormat="1" applyFont="1" applyBorder="1" applyAlignment="1">
      <alignment vertical="center"/>
    </xf>
    <xf numFmtId="0" fontId="16" fillId="0" borderId="4" xfId="0" applyFont="1" applyBorder="1" applyAlignment="1">
      <alignment horizontal="right" vertical="center" indent="1"/>
    </xf>
    <xf numFmtId="9" fontId="24" fillId="0" borderId="2" xfId="19" applyFont="1" applyBorder="1" applyAlignment="1">
      <alignment horizontal="center" vertical="center"/>
    </xf>
    <xf numFmtId="0" fontId="21" fillId="9" borderId="11" xfId="0" applyFont="1" applyFill="1" applyBorder="1" applyAlignment="1"/>
    <xf numFmtId="167" fontId="22" fillId="0" borderId="5" xfId="0" applyNumberFormat="1" applyFont="1" applyBorder="1" applyAlignment="1">
      <alignment horizontal="center" vertical="center" wrapText="1"/>
    </xf>
    <xf numFmtId="167" fontId="22" fillId="10" borderId="25" xfId="0" applyNumberFormat="1" applyFont="1" applyFill="1" applyBorder="1" applyAlignment="1">
      <alignment vertical="center"/>
    </xf>
    <xf numFmtId="167" fontId="22" fillId="10" borderId="26" xfId="0" applyNumberFormat="1" applyFont="1" applyFill="1" applyBorder="1" applyAlignment="1">
      <alignment vertical="center"/>
    </xf>
    <xf numFmtId="4" fontId="23" fillId="0" borderId="2" xfId="0" applyNumberFormat="1" applyFont="1" applyBorder="1" applyAlignment="1">
      <alignment vertical="center"/>
    </xf>
    <xf numFmtId="0" fontId="16" fillId="10" borderId="0" xfId="0" applyFont="1" applyFill="1" applyAlignment="1">
      <alignment vertical="center"/>
    </xf>
    <xf numFmtId="0" fontId="16" fillId="10" borderId="28" xfId="0" applyFont="1" applyFill="1" applyBorder="1" applyAlignment="1">
      <alignment vertical="center"/>
    </xf>
    <xf numFmtId="9" fontId="16" fillId="10" borderId="0" xfId="19" applyFont="1" applyFill="1" applyBorder="1" applyAlignment="1">
      <alignment horizontal="center" vertical="center"/>
    </xf>
    <xf numFmtId="9" fontId="16" fillId="10" borderId="0" xfId="19" applyFont="1" applyFill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16" fillId="11" borderId="24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vertical="center"/>
    </xf>
    <xf numFmtId="0" fontId="16" fillId="11" borderId="3" xfId="0" applyFont="1" applyFill="1" applyBorder="1" applyAlignment="1">
      <alignment horizontal="center" vertical="center"/>
    </xf>
    <xf numFmtId="0" fontId="16" fillId="11" borderId="3" xfId="0" applyFont="1" applyFill="1" applyBorder="1" applyAlignment="1">
      <alignment horizontal="left" vertical="center" indent="1"/>
    </xf>
    <xf numFmtId="0" fontId="16" fillId="0" borderId="20" xfId="0" applyFont="1" applyBorder="1" applyAlignment="1">
      <alignment horizontal="center" vertical="center" wrapText="1"/>
    </xf>
    <xf numFmtId="166" fontId="23" fillId="10" borderId="0" xfId="19" applyNumberFormat="1" applyFont="1" applyFill="1" applyBorder="1" applyAlignment="1">
      <alignment horizontal="center" vertical="center"/>
    </xf>
    <xf numFmtId="9" fontId="23" fillId="10" borderId="0" xfId="19" applyFont="1" applyFill="1" applyBorder="1" applyAlignment="1">
      <alignment horizontal="center" vertical="center"/>
    </xf>
    <xf numFmtId="167" fontId="23" fillId="10" borderId="25" xfId="0" applyNumberFormat="1" applyFont="1" applyFill="1" applyBorder="1" applyAlignment="1">
      <alignment vertical="center"/>
    </xf>
    <xf numFmtId="43" fontId="22" fillId="10" borderId="24" xfId="1" applyFont="1" applyFill="1" applyBorder="1" applyAlignment="1">
      <alignment horizontal="center" vertical="center"/>
    </xf>
    <xf numFmtId="9" fontId="23" fillId="10" borderId="0" xfId="19" applyNumberFormat="1" applyFont="1" applyFill="1" applyAlignment="1">
      <alignment vertical="center"/>
    </xf>
    <xf numFmtId="43" fontId="22" fillId="10" borderId="17" xfId="1" applyFont="1" applyFill="1" applyBorder="1" applyAlignment="1">
      <alignment horizontal="center" vertical="center"/>
    </xf>
    <xf numFmtId="43" fontId="23" fillId="10" borderId="25" xfId="1" applyFont="1" applyFill="1" applyBorder="1" applyAlignment="1">
      <alignment horizontal="center" vertical="center"/>
    </xf>
    <xf numFmtId="43" fontId="23" fillId="10" borderId="26" xfId="1" applyFont="1" applyFill="1" applyBorder="1" applyAlignment="1">
      <alignment horizontal="center" vertical="center"/>
    </xf>
    <xf numFmtId="9" fontId="23" fillId="10" borderId="0" xfId="19" applyNumberFormat="1" applyFont="1" applyFill="1" applyAlignment="1">
      <alignment horizontal="center" vertical="center"/>
    </xf>
    <xf numFmtId="43" fontId="23" fillId="10" borderId="0" xfId="1" applyFont="1" applyFill="1" applyAlignment="1">
      <alignment horizontal="center" vertical="center"/>
    </xf>
    <xf numFmtId="167" fontId="22" fillId="10" borderId="28" xfId="0" applyNumberFormat="1" applyFont="1" applyFill="1" applyBorder="1" applyAlignment="1">
      <alignment vertical="center"/>
    </xf>
    <xf numFmtId="167" fontId="23" fillId="10" borderId="24" xfId="0" applyNumberFormat="1" applyFont="1" applyFill="1" applyBorder="1" applyAlignment="1">
      <alignment horizontal="center" vertical="center"/>
    </xf>
    <xf numFmtId="167" fontId="23" fillId="10" borderId="28" xfId="0" applyNumberFormat="1" applyFont="1" applyFill="1" applyBorder="1" applyAlignment="1">
      <alignment vertical="center"/>
    </xf>
    <xf numFmtId="165" fontId="16" fillId="0" borderId="5" xfId="0" applyNumberFormat="1" applyFont="1" applyBorder="1" applyAlignment="1">
      <alignment horizontal="left" vertical="center"/>
    </xf>
    <xf numFmtId="0" fontId="16" fillId="11" borderId="3" xfId="0" applyFont="1" applyFill="1" applyBorder="1" applyAlignment="1">
      <alignment horizontal="left" vertical="center"/>
    </xf>
    <xf numFmtId="43" fontId="23" fillId="10" borderId="28" xfId="1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vertical="center"/>
    </xf>
    <xf numFmtId="0" fontId="16" fillId="10" borderId="26" xfId="0" quotePrefix="1" applyFont="1" applyFill="1" applyBorder="1" applyAlignment="1">
      <alignment horizontal="left" vertical="center"/>
    </xf>
    <xf numFmtId="0" fontId="16" fillId="10" borderId="25" xfId="0" quotePrefix="1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4" fontId="18" fillId="0" borderId="14" xfId="0" applyNumberFormat="1" applyFont="1" applyBorder="1" applyAlignment="1">
      <alignment vertical="center"/>
    </xf>
    <xf numFmtId="0" fontId="21" fillId="9" borderId="0" xfId="0" applyFont="1" applyFill="1" applyBorder="1" applyAlignment="1"/>
    <xf numFmtId="0" fontId="16" fillId="0" borderId="2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textRotation="255" wrapText="1"/>
    </xf>
    <xf numFmtId="0" fontId="25" fillId="0" borderId="14" xfId="0" applyFont="1" applyBorder="1" applyAlignment="1">
      <alignment horizontal="center" vertical="center" textRotation="255" wrapText="1"/>
    </xf>
    <xf numFmtId="0" fontId="16" fillId="0" borderId="31" xfId="0" applyFont="1" applyBorder="1" applyAlignment="1">
      <alignment horizontal="left" vertical="center" indent="1"/>
    </xf>
    <xf numFmtId="0" fontId="16" fillId="0" borderId="16" xfId="0" applyFont="1" applyBorder="1" applyAlignment="1">
      <alignment horizontal="left" vertical="center" indent="1"/>
    </xf>
    <xf numFmtId="164" fontId="16" fillId="0" borderId="7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4" fontId="22" fillId="0" borderId="13" xfId="0" applyNumberFormat="1" applyFont="1" applyBorder="1" applyAlignment="1">
      <alignment vertical="center"/>
    </xf>
    <xf numFmtId="43" fontId="22" fillId="0" borderId="14" xfId="1" applyFont="1" applyBorder="1" applyAlignment="1">
      <alignment vertical="center"/>
    </xf>
    <xf numFmtId="165" fontId="19" fillId="0" borderId="10" xfId="0" applyNumberFormat="1" applyFont="1" applyBorder="1" applyAlignment="1">
      <alignment horizontal="center" vertical="center"/>
    </xf>
    <xf numFmtId="167" fontId="22" fillId="10" borderId="20" xfId="0" applyNumberFormat="1" applyFont="1" applyFill="1" applyBorder="1" applyAlignment="1">
      <alignment vertical="center"/>
    </xf>
    <xf numFmtId="0" fontId="16" fillId="10" borderId="26" xfId="0" quotePrefix="1" applyFont="1" applyFill="1" applyBorder="1" applyAlignment="1">
      <alignment vertical="center"/>
    </xf>
    <xf numFmtId="0" fontId="16" fillId="10" borderId="23" xfId="0" applyFont="1" applyFill="1" applyBorder="1" applyAlignment="1">
      <alignment vertical="center"/>
    </xf>
    <xf numFmtId="0" fontId="16" fillId="0" borderId="32" xfId="0" applyFont="1" applyBorder="1" applyAlignment="1">
      <alignment vertical="center"/>
    </xf>
    <xf numFmtId="9" fontId="16" fillId="10" borderId="12" xfId="19" applyFont="1" applyFill="1" applyBorder="1" applyAlignment="1">
      <alignment horizontal="center" vertical="center"/>
    </xf>
    <xf numFmtId="43" fontId="22" fillId="10" borderId="25" xfId="1" applyFont="1" applyFill="1" applyBorder="1" applyAlignment="1">
      <alignment vertical="center"/>
    </xf>
    <xf numFmtId="43" fontId="22" fillId="10" borderId="26" xfId="1" applyFont="1" applyFill="1" applyBorder="1" applyAlignment="1">
      <alignment vertical="center"/>
    </xf>
    <xf numFmtId="10" fontId="22" fillId="10" borderId="0" xfId="19" applyNumberFormat="1" applyFont="1" applyFill="1" applyBorder="1" applyAlignment="1">
      <alignment horizontal="center" vertical="center"/>
    </xf>
    <xf numFmtId="10" fontId="22" fillId="10" borderId="0" xfId="19" applyNumberFormat="1" applyFont="1" applyFill="1" applyAlignment="1">
      <alignment vertical="center"/>
    </xf>
    <xf numFmtId="0" fontId="16" fillId="0" borderId="14" xfId="0" applyFont="1" applyBorder="1" applyAlignment="1">
      <alignment horizontal="left" vertical="center"/>
    </xf>
    <xf numFmtId="43" fontId="16" fillId="0" borderId="2" xfId="1" applyFont="1" applyBorder="1" applyAlignment="1">
      <alignment horizontal="center" vertical="center"/>
    </xf>
    <xf numFmtId="0" fontId="16" fillId="0" borderId="14" xfId="0" applyFont="1" applyBorder="1" applyAlignment="1">
      <alignment wrapText="1"/>
    </xf>
    <xf numFmtId="43" fontId="16" fillId="0" borderId="30" xfId="1" applyFont="1" applyBorder="1" applyAlignment="1">
      <alignment horizontal="center" vertical="center" wrapText="1"/>
    </xf>
    <xf numFmtId="43" fontId="16" fillId="0" borderId="14" xfId="1" applyFont="1" applyBorder="1" applyAlignment="1">
      <alignment horizontal="center" vertical="center" wrapText="1"/>
    </xf>
    <xf numFmtId="0" fontId="20" fillId="9" borderId="0" xfId="0" applyFont="1" applyFill="1" applyAlignment="1">
      <alignment vertical="center"/>
    </xf>
    <xf numFmtId="43" fontId="22" fillId="0" borderId="5" xfId="0" applyNumberFormat="1" applyFont="1" applyBorder="1" applyAlignment="1">
      <alignment horizontal="center" vertical="center" wrapText="1"/>
    </xf>
    <xf numFmtId="167" fontId="22" fillId="0" borderId="4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4" fontId="22" fillId="0" borderId="3" xfId="0" applyNumberFormat="1" applyFont="1" applyBorder="1" applyAlignment="1">
      <alignment vertical="center"/>
    </xf>
    <xf numFmtId="0" fontId="22" fillId="0" borderId="14" xfId="0" applyFont="1" applyBorder="1" applyAlignment="1">
      <alignment horizontal="center" vertical="center" wrapText="1"/>
    </xf>
    <xf numFmtId="166" fontId="24" fillId="10" borderId="0" xfId="19" applyNumberFormat="1" applyFont="1" applyFill="1" applyBorder="1" applyAlignment="1">
      <alignment horizontal="center" vertical="center"/>
    </xf>
    <xf numFmtId="9" fontId="24" fillId="10" borderId="0" xfId="19" applyNumberFormat="1" applyFont="1" applyFill="1" applyAlignment="1">
      <alignment horizontal="center" vertical="center"/>
    </xf>
    <xf numFmtId="9" fontId="16" fillId="0" borderId="4" xfId="19" applyFont="1" applyBorder="1" applyAlignment="1">
      <alignment horizontal="right" vertical="center" indent="1"/>
    </xf>
    <xf numFmtId="9" fontId="16" fillId="0" borderId="27" xfId="19" applyFont="1" applyBorder="1" applyAlignment="1">
      <alignment vertical="center"/>
    </xf>
    <xf numFmtId="167" fontId="16" fillId="0" borderId="32" xfId="0" applyNumberFormat="1" applyFont="1" applyBorder="1" applyAlignment="1">
      <alignment vertical="center"/>
    </xf>
    <xf numFmtId="0" fontId="26" fillId="0" borderId="14" xfId="1" applyNumberFormat="1" applyFont="1" applyBorder="1" applyAlignment="1">
      <alignment vertical="center"/>
    </xf>
    <xf numFmtId="9" fontId="23" fillId="0" borderId="7" xfId="19" applyFont="1" applyBorder="1" applyAlignment="1">
      <alignment horizontal="center" vertical="center"/>
    </xf>
    <xf numFmtId="0" fontId="26" fillId="0" borderId="14" xfId="1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5" fillId="0" borderId="14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5" fillId="9" borderId="23" xfId="0" applyFont="1" applyFill="1" applyBorder="1" applyAlignment="1">
      <alignment horizontal="center" vertical="center"/>
    </xf>
  </cellXfs>
  <cellStyles count="20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 (user)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Milliers" xfId="1" builtinId="3"/>
    <cellStyle name="Neutral" xfId="15" xr:uid="{00000000-0005-0000-0000-00000D000000}"/>
    <cellStyle name="Normal" xfId="0" builtinId="0" customBuiltin="1"/>
    <cellStyle name="Note" xfId="2" builtinId="10" customBuiltin="1"/>
    <cellStyle name="Pourcentage" xfId="19" builtinId="5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733425</xdr:colOff>
      <xdr:row>45</xdr:row>
      <xdr:rowOff>7619</xdr:rowOff>
    </xdr:from>
    <xdr:ext cx="444341" cy="562928"/>
    <xdr:pic>
      <xdr:nvPicPr>
        <xdr:cNvPr id="7" name="Image 6">
          <a:extLst>
            <a:ext uri="{FF2B5EF4-FFF2-40B4-BE49-F238E27FC236}">
              <a16:creationId xmlns:a16="http://schemas.microsoft.com/office/drawing/2014/main" id="{89F30005-1A24-4C94-87BD-8874444800B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4018" y="4891087"/>
          <a:ext cx="444341" cy="5629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733425</xdr:colOff>
      <xdr:row>45</xdr:row>
      <xdr:rowOff>7619</xdr:rowOff>
    </xdr:from>
    <xdr:ext cx="444341" cy="562928"/>
    <xdr:pic>
      <xdr:nvPicPr>
        <xdr:cNvPr id="2" name="Image 1">
          <a:extLst>
            <a:ext uri="{FF2B5EF4-FFF2-40B4-BE49-F238E27FC236}">
              <a16:creationId xmlns:a16="http://schemas.microsoft.com/office/drawing/2014/main" id="{5222AB01-536E-4714-9157-B3E15C0864A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9285" y="13312139"/>
          <a:ext cx="444341" cy="5629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47021-A2F4-4F6A-A737-7069217D6BE6}">
  <sheetPr>
    <tabColor theme="5" tint="-0.499984740745262"/>
    <pageSetUpPr fitToPage="1"/>
  </sheetPr>
  <dimension ref="B3:AMO1048540"/>
  <sheetViews>
    <sheetView showGridLines="0" tabSelected="1" view="pageBreakPreview" topLeftCell="A10" zoomScale="80" zoomScaleNormal="100" zoomScaleSheetLayoutView="80" workbookViewId="0">
      <selection activeCell="H13" sqref="H13"/>
    </sheetView>
  </sheetViews>
  <sheetFormatPr baseColWidth="10" defaultRowHeight="14.1" customHeight="1" x14ac:dyDescent="0.3"/>
  <cols>
    <col min="1" max="1" width="1.296875" style="2" customWidth="1"/>
    <col min="2" max="2" width="11.5" style="1" customWidth="1"/>
    <col min="3" max="3" width="7.09765625" style="1" customWidth="1"/>
    <col min="4" max="4" width="11.8984375" style="1" customWidth="1"/>
    <col min="5" max="5" width="8.59765625" style="1" customWidth="1"/>
    <col min="6" max="6" width="9.69921875" style="1" customWidth="1"/>
    <col min="7" max="7" width="8.69921875" style="1" customWidth="1"/>
    <col min="8" max="8" width="12.5" style="1" customWidth="1"/>
    <col min="9" max="9" width="14.59765625" style="1" customWidth="1"/>
    <col min="10" max="10" width="2.5" style="1" customWidth="1"/>
    <col min="11" max="11" width="1.296875" style="2" customWidth="1"/>
    <col min="12" max="12" width="10.5" style="1" customWidth="1"/>
    <col min="13" max="13" width="7.09765625" style="1" customWidth="1"/>
    <col min="14" max="14" width="14.796875" style="1" customWidth="1"/>
    <col min="15" max="15" width="8.59765625" style="1" customWidth="1"/>
    <col min="16" max="16" width="7.796875" style="1" customWidth="1"/>
    <col min="17" max="17" width="8.69921875" style="1" customWidth="1"/>
    <col min="18" max="19" width="12.5" style="1" customWidth="1"/>
    <col min="20" max="20" width="2.59765625" style="1" customWidth="1"/>
    <col min="21" max="21" width="10.69921875" style="1" customWidth="1"/>
    <col min="22" max="22" width="5.796875" style="1" customWidth="1"/>
    <col min="23" max="23" width="20.5" style="1" customWidth="1"/>
    <col min="24" max="1029" width="10.69921875" style="1" customWidth="1"/>
    <col min="1030" max="16384" width="11.19921875" style="2"/>
  </cols>
  <sheetData>
    <row r="3" spans="2:1029" s="34" customFormat="1" ht="32.4" customHeight="1" x14ac:dyDescent="0.35">
      <c r="B3" s="31" t="s">
        <v>28</v>
      </c>
      <c r="C3" s="83"/>
      <c r="D3" s="83"/>
      <c r="E3" s="83"/>
      <c r="F3" s="83"/>
      <c r="G3" s="89" t="s">
        <v>18</v>
      </c>
      <c r="H3" s="83"/>
      <c r="I3" s="83"/>
      <c r="J3" s="83"/>
      <c r="L3" s="31" t="s">
        <v>29</v>
      </c>
      <c r="M3" s="83"/>
      <c r="N3" s="83"/>
      <c r="O3" s="83"/>
      <c r="P3" s="83"/>
      <c r="Q3" s="89" t="s">
        <v>18</v>
      </c>
      <c r="R3" s="83"/>
      <c r="S3" s="83"/>
      <c r="T3" s="8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  <c r="IW3" s="33"/>
      <c r="IX3" s="33"/>
      <c r="IY3" s="33"/>
      <c r="IZ3" s="33"/>
      <c r="JA3" s="33"/>
      <c r="JB3" s="33"/>
      <c r="JC3" s="33"/>
      <c r="JD3" s="33"/>
      <c r="JE3" s="33"/>
      <c r="JF3" s="33"/>
      <c r="JG3" s="33"/>
      <c r="JH3" s="33"/>
      <c r="JI3" s="33"/>
      <c r="JJ3" s="33"/>
      <c r="JK3" s="33"/>
      <c r="JL3" s="33"/>
      <c r="JM3" s="33"/>
      <c r="JN3" s="33"/>
      <c r="JO3" s="33"/>
      <c r="JP3" s="33"/>
      <c r="JQ3" s="33"/>
      <c r="JR3" s="33"/>
      <c r="JS3" s="33"/>
      <c r="JT3" s="33"/>
      <c r="JU3" s="33"/>
      <c r="JV3" s="33"/>
      <c r="JW3" s="33"/>
      <c r="JX3" s="33"/>
      <c r="JY3" s="33"/>
      <c r="JZ3" s="33"/>
      <c r="KA3" s="33"/>
      <c r="KB3" s="33"/>
      <c r="KC3" s="33"/>
      <c r="KD3" s="33"/>
      <c r="KE3" s="33"/>
      <c r="KF3" s="33"/>
      <c r="KG3" s="33"/>
      <c r="KH3" s="33"/>
      <c r="KI3" s="33"/>
      <c r="KJ3" s="33"/>
      <c r="KK3" s="33"/>
      <c r="KL3" s="33"/>
      <c r="KM3" s="33"/>
      <c r="KN3" s="33"/>
      <c r="KO3" s="33"/>
      <c r="KP3" s="33"/>
      <c r="KQ3" s="33"/>
      <c r="KR3" s="33"/>
      <c r="KS3" s="33"/>
      <c r="KT3" s="33"/>
      <c r="KU3" s="33"/>
      <c r="KV3" s="33"/>
      <c r="KW3" s="33"/>
      <c r="KX3" s="33"/>
      <c r="KY3" s="33"/>
      <c r="KZ3" s="33"/>
      <c r="LA3" s="33"/>
      <c r="LB3" s="33"/>
      <c r="LC3" s="33"/>
      <c r="LD3" s="33"/>
      <c r="LE3" s="33"/>
      <c r="LF3" s="33"/>
      <c r="LG3" s="33"/>
      <c r="LH3" s="33"/>
      <c r="LI3" s="33"/>
      <c r="LJ3" s="33"/>
      <c r="LK3" s="33"/>
      <c r="LL3" s="33"/>
      <c r="LM3" s="33"/>
      <c r="LN3" s="33"/>
      <c r="LO3" s="33"/>
      <c r="LP3" s="33"/>
      <c r="LQ3" s="33"/>
      <c r="LR3" s="33"/>
      <c r="LS3" s="33"/>
      <c r="LT3" s="33"/>
      <c r="LU3" s="33"/>
      <c r="LV3" s="33"/>
      <c r="LW3" s="33"/>
      <c r="LX3" s="33"/>
      <c r="LY3" s="33"/>
      <c r="LZ3" s="33"/>
      <c r="MA3" s="33"/>
      <c r="MB3" s="33"/>
      <c r="MC3" s="33"/>
      <c r="MD3" s="33"/>
      <c r="ME3" s="33"/>
      <c r="MF3" s="33"/>
      <c r="MG3" s="33"/>
      <c r="MH3" s="33"/>
      <c r="MI3" s="33"/>
      <c r="MJ3" s="33"/>
      <c r="MK3" s="33"/>
      <c r="ML3" s="33"/>
      <c r="MM3" s="33"/>
      <c r="MN3" s="33"/>
      <c r="MO3" s="33"/>
      <c r="MP3" s="33"/>
      <c r="MQ3" s="33"/>
      <c r="MR3" s="33"/>
      <c r="MS3" s="33"/>
      <c r="MT3" s="33"/>
      <c r="MU3" s="33"/>
      <c r="MV3" s="33"/>
      <c r="MW3" s="33"/>
      <c r="MX3" s="33"/>
      <c r="MY3" s="33"/>
      <c r="MZ3" s="33"/>
      <c r="NA3" s="33"/>
      <c r="NB3" s="33"/>
      <c r="NC3" s="33"/>
      <c r="ND3" s="33"/>
      <c r="NE3" s="33"/>
      <c r="NF3" s="33"/>
      <c r="NG3" s="33"/>
      <c r="NH3" s="33"/>
      <c r="NI3" s="33"/>
      <c r="NJ3" s="33"/>
      <c r="NK3" s="33"/>
      <c r="NL3" s="33"/>
      <c r="NM3" s="33"/>
      <c r="NN3" s="33"/>
      <c r="NO3" s="33"/>
      <c r="NP3" s="33"/>
      <c r="NQ3" s="33"/>
      <c r="NR3" s="33"/>
      <c r="NS3" s="33"/>
      <c r="NT3" s="33"/>
      <c r="NU3" s="33"/>
      <c r="NV3" s="33"/>
      <c r="NW3" s="33"/>
      <c r="NX3" s="33"/>
      <c r="NY3" s="33"/>
      <c r="NZ3" s="33"/>
      <c r="OA3" s="33"/>
      <c r="OB3" s="33"/>
      <c r="OC3" s="33"/>
      <c r="OD3" s="33"/>
      <c r="OE3" s="33"/>
      <c r="OF3" s="33"/>
      <c r="OG3" s="33"/>
      <c r="OH3" s="33"/>
      <c r="OI3" s="33"/>
      <c r="OJ3" s="33"/>
      <c r="OK3" s="33"/>
      <c r="OL3" s="33"/>
      <c r="OM3" s="33"/>
      <c r="ON3" s="33"/>
      <c r="OO3" s="33"/>
      <c r="OP3" s="33"/>
      <c r="OQ3" s="33"/>
      <c r="OR3" s="33"/>
      <c r="OS3" s="33"/>
      <c r="OT3" s="33"/>
      <c r="OU3" s="33"/>
      <c r="OV3" s="33"/>
      <c r="OW3" s="33"/>
      <c r="OX3" s="33"/>
      <c r="OY3" s="33"/>
      <c r="OZ3" s="33"/>
      <c r="PA3" s="33"/>
      <c r="PB3" s="33"/>
      <c r="PC3" s="33"/>
      <c r="PD3" s="33"/>
      <c r="PE3" s="33"/>
      <c r="PF3" s="33"/>
      <c r="PG3" s="33"/>
      <c r="PH3" s="33"/>
      <c r="PI3" s="33"/>
      <c r="PJ3" s="33"/>
      <c r="PK3" s="33"/>
      <c r="PL3" s="33"/>
      <c r="PM3" s="33"/>
      <c r="PN3" s="33"/>
      <c r="PO3" s="33"/>
      <c r="PP3" s="33"/>
      <c r="PQ3" s="33"/>
      <c r="PR3" s="33"/>
      <c r="PS3" s="33"/>
      <c r="PT3" s="33"/>
      <c r="PU3" s="33"/>
      <c r="PV3" s="33"/>
      <c r="PW3" s="33"/>
      <c r="PX3" s="33"/>
      <c r="PY3" s="33"/>
      <c r="PZ3" s="33"/>
      <c r="QA3" s="33"/>
      <c r="QB3" s="33"/>
      <c r="QC3" s="33"/>
      <c r="QD3" s="33"/>
      <c r="QE3" s="33"/>
      <c r="QF3" s="33"/>
      <c r="QG3" s="33"/>
      <c r="QH3" s="33"/>
      <c r="QI3" s="33"/>
      <c r="QJ3" s="33"/>
      <c r="QK3" s="33"/>
      <c r="QL3" s="33"/>
      <c r="QM3" s="33"/>
      <c r="QN3" s="33"/>
      <c r="QO3" s="33"/>
      <c r="QP3" s="33"/>
      <c r="QQ3" s="33"/>
      <c r="QR3" s="33"/>
      <c r="QS3" s="33"/>
      <c r="QT3" s="33"/>
      <c r="QU3" s="33"/>
      <c r="QV3" s="33"/>
      <c r="QW3" s="33"/>
      <c r="QX3" s="33"/>
      <c r="QY3" s="33"/>
      <c r="QZ3" s="33"/>
      <c r="RA3" s="33"/>
      <c r="RB3" s="33"/>
      <c r="RC3" s="33"/>
      <c r="RD3" s="33"/>
      <c r="RE3" s="33"/>
      <c r="RF3" s="33"/>
      <c r="RG3" s="33"/>
      <c r="RH3" s="33"/>
      <c r="RI3" s="33"/>
      <c r="RJ3" s="33"/>
      <c r="RK3" s="33"/>
      <c r="RL3" s="33"/>
      <c r="RM3" s="33"/>
      <c r="RN3" s="33"/>
      <c r="RO3" s="33"/>
      <c r="RP3" s="33"/>
      <c r="RQ3" s="33"/>
      <c r="RR3" s="33"/>
      <c r="RS3" s="33"/>
      <c r="RT3" s="33"/>
      <c r="RU3" s="33"/>
      <c r="RV3" s="33"/>
      <c r="RW3" s="33"/>
      <c r="RX3" s="33"/>
      <c r="RY3" s="33"/>
      <c r="RZ3" s="33"/>
      <c r="SA3" s="33"/>
      <c r="SB3" s="33"/>
      <c r="SC3" s="33"/>
      <c r="SD3" s="33"/>
      <c r="SE3" s="33"/>
      <c r="SF3" s="33"/>
      <c r="SG3" s="33"/>
      <c r="SH3" s="33"/>
      <c r="SI3" s="33"/>
      <c r="SJ3" s="33"/>
      <c r="SK3" s="33"/>
      <c r="SL3" s="33"/>
      <c r="SM3" s="33"/>
      <c r="SN3" s="33"/>
      <c r="SO3" s="33"/>
      <c r="SP3" s="33"/>
      <c r="SQ3" s="33"/>
      <c r="SR3" s="33"/>
      <c r="SS3" s="33"/>
      <c r="ST3" s="33"/>
      <c r="SU3" s="33"/>
      <c r="SV3" s="33"/>
      <c r="SW3" s="33"/>
      <c r="SX3" s="33"/>
      <c r="SY3" s="33"/>
      <c r="SZ3" s="33"/>
      <c r="TA3" s="33"/>
      <c r="TB3" s="33"/>
      <c r="TC3" s="33"/>
      <c r="TD3" s="33"/>
      <c r="TE3" s="33"/>
      <c r="TF3" s="33"/>
      <c r="TG3" s="33"/>
      <c r="TH3" s="33"/>
      <c r="TI3" s="33"/>
      <c r="TJ3" s="33"/>
      <c r="TK3" s="33"/>
      <c r="TL3" s="33"/>
      <c r="TM3" s="33"/>
      <c r="TN3" s="33"/>
      <c r="TO3" s="33"/>
      <c r="TP3" s="33"/>
      <c r="TQ3" s="33"/>
      <c r="TR3" s="33"/>
      <c r="TS3" s="33"/>
      <c r="TT3" s="33"/>
      <c r="TU3" s="33"/>
      <c r="TV3" s="33"/>
      <c r="TW3" s="33"/>
      <c r="TX3" s="33"/>
      <c r="TY3" s="33"/>
      <c r="TZ3" s="33"/>
      <c r="UA3" s="33"/>
      <c r="UB3" s="33"/>
      <c r="UC3" s="33"/>
      <c r="UD3" s="33"/>
      <c r="UE3" s="33"/>
      <c r="UF3" s="33"/>
      <c r="UG3" s="33"/>
      <c r="UH3" s="33"/>
      <c r="UI3" s="33"/>
      <c r="UJ3" s="33"/>
      <c r="UK3" s="33"/>
      <c r="UL3" s="33"/>
      <c r="UM3" s="33"/>
      <c r="UN3" s="33"/>
      <c r="UO3" s="33"/>
      <c r="UP3" s="33"/>
      <c r="UQ3" s="33"/>
      <c r="UR3" s="33"/>
      <c r="US3" s="33"/>
      <c r="UT3" s="33"/>
      <c r="UU3" s="33"/>
      <c r="UV3" s="33"/>
      <c r="UW3" s="33"/>
      <c r="UX3" s="33"/>
      <c r="UY3" s="33"/>
      <c r="UZ3" s="33"/>
      <c r="VA3" s="33"/>
      <c r="VB3" s="33"/>
      <c r="VC3" s="33"/>
      <c r="VD3" s="33"/>
      <c r="VE3" s="33"/>
      <c r="VF3" s="33"/>
      <c r="VG3" s="33"/>
      <c r="VH3" s="33"/>
      <c r="VI3" s="33"/>
      <c r="VJ3" s="33"/>
      <c r="VK3" s="33"/>
      <c r="VL3" s="33"/>
      <c r="VM3" s="33"/>
      <c r="VN3" s="33"/>
      <c r="VO3" s="33"/>
      <c r="VP3" s="33"/>
      <c r="VQ3" s="33"/>
      <c r="VR3" s="33"/>
      <c r="VS3" s="33"/>
      <c r="VT3" s="33"/>
      <c r="VU3" s="33"/>
      <c r="VV3" s="33"/>
      <c r="VW3" s="33"/>
      <c r="VX3" s="33"/>
      <c r="VY3" s="33"/>
      <c r="VZ3" s="33"/>
      <c r="WA3" s="33"/>
      <c r="WB3" s="33"/>
      <c r="WC3" s="33"/>
      <c r="WD3" s="33"/>
      <c r="WE3" s="33"/>
      <c r="WF3" s="33"/>
      <c r="WG3" s="33"/>
      <c r="WH3" s="33"/>
      <c r="WI3" s="33"/>
      <c r="WJ3" s="33"/>
      <c r="WK3" s="33"/>
      <c r="WL3" s="33"/>
      <c r="WM3" s="33"/>
      <c r="WN3" s="33"/>
      <c r="WO3" s="33"/>
      <c r="WP3" s="33"/>
      <c r="WQ3" s="33"/>
      <c r="WR3" s="33"/>
      <c r="WS3" s="33"/>
      <c r="WT3" s="33"/>
      <c r="WU3" s="33"/>
      <c r="WV3" s="33"/>
      <c r="WW3" s="33"/>
      <c r="WX3" s="33"/>
      <c r="WY3" s="33"/>
      <c r="WZ3" s="33"/>
      <c r="XA3" s="33"/>
      <c r="XB3" s="33"/>
      <c r="XC3" s="33"/>
      <c r="XD3" s="33"/>
      <c r="XE3" s="33"/>
      <c r="XF3" s="33"/>
      <c r="XG3" s="33"/>
      <c r="XH3" s="33"/>
      <c r="XI3" s="33"/>
      <c r="XJ3" s="33"/>
      <c r="XK3" s="33"/>
      <c r="XL3" s="33"/>
      <c r="XM3" s="33"/>
      <c r="XN3" s="33"/>
      <c r="XO3" s="33"/>
      <c r="XP3" s="33"/>
      <c r="XQ3" s="33"/>
      <c r="XR3" s="33"/>
      <c r="XS3" s="33"/>
      <c r="XT3" s="33"/>
      <c r="XU3" s="33"/>
      <c r="XV3" s="33"/>
      <c r="XW3" s="33"/>
      <c r="XX3" s="33"/>
      <c r="XY3" s="33"/>
      <c r="XZ3" s="33"/>
      <c r="YA3" s="33"/>
      <c r="YB3" s="33"/>
      <c r="YC3" s="33"/>
      <c r="YD3" s="33"/>
      <c r="YE3" s="33"/>
      <c r="YF3" s="33"/>
      <c r="YG3" s="33"/>
      <c r="YH3" s="33"/>
      <c r="YI3" s="33"/>
      <c r="YJ3" s="33"/>
      <c r="YK3" s="33"/>
      <c r="YL3" s="33"/>
      <c r="YM3" s="33"/>
      <c r="YN3" s="33"/>
      <c r="YO3" s="33"/>
      <c r="YP3" s="33"/>
      <c r="YQ3" s="33"/>
      <c r="YR3" s="33"/>
      <c r="YS3" s="33"/>
      <c r="YT3" s="33"/>
      <c r="YU3" s="33"/>
      <c r="YV3" s="33"/>
      <c r="YW3" s="33"/>
      <c r="YX3" s="33"/>
      <c r="YY3" s="33"/>
      <c r="YZ3" s="33"/>
      <c r="ZA3" s="33"/>
      <c r="ZB3" s="33"/>
      <c r="ZC3" s="33"/>
      <c r="ZD3" s="33"/>
      <c r="ZE3" s="33"/>
      <c r="ZF3" s="33"/>
      <c r="ZG3" s="33"/>
      <c r="ZH3" s="33"/>
      <c r="ZI3" s="33"/>
      <c r="ZJ3" s="33"/>
      <c r="ZK3" s="33"/>
      <c r="ZL3" s="33"/>
      <c r="ZM3" s="33"/>
      <c r="ZN3" s="33"/>
      <c r="ZO3" s="33"/>
      <c r="ZP3" s="33"/>
      <c r="ZQ3" s="33"/>
      <c r="ZR3" s="33"/>
      <c r="ZS3" s="33"/>
      <c r="ZT3" s="33"/>
      <c r="ZU3" s="33"/>
      <c r="ZV3" s="33"/>
      <c r="ZW3" s="33"/>
      <c r="ZX3" s="33"/>
      <c r="ZY3" s="33"/>
      <c r="ZZ3" s="33"/>
      <c r="AAA3" s="33"/>
      <c r="AAB3" s="33"/>
      <c r="AAC3" s="33"/>
      <c r="AAD3" s="33"/>
      <c r="AAE3" s="33"/>
      <c r="AAF3" s="33"/>
      <c r="AAG3" s="33"/>
      <c r="AAH3" s="33"/>
      <c r="AAI3" s="33"/>
      <c r="AAJ3" s="33"/>
      <c r="AAK3" s="33"/>
      <c r="AAL3" s="33"/>
      <c r="AAM3" s="33"/>
      <c r="AAN3" s="33"/>
      <c r="AAO3" s="33"/>
      <c r="AAP3" s="33"/>
      <c r="AAQ3" s="33"/>
      <c r="AAR3" s="33"/>
      <c r="AAS3" s="33"/>
      <c r="AAT3" s="33"/>
      <c r="AAU3" s="33"/>
      <c r="AAV3" s="33"/>
      <c r="AAW3" s="33"/>
      <c r="AAX3" s="33"/>
      <c r="AAY3" s="33"/>
      <c r="AAZ3" s="33"/>
      <c r="ABA3" s="33"/>
      <c r="ABB3" s="33"/>
      <c r="ABC3" s="33"/>
      <c r="ABD3" s="33"/>
      <c r="ABE3" s="33"/>
      <c r="ABF3" s="33"/>
      <c r="ABG3" s="33"/>
      <c r="ABH3" s="33"/>
      <c r="ABI3" s="33"/>
      <c r="ABJ3" s="33"/>
      <c r="ABK3" s="33"/>
      <c r="ABL3" s="33"/>
      <c r="ABM3" s="33"/>
      <c r="ABN3" s="33"/>
      <c r="ABO3" s="33"/>
      <c r="ABP3" s="33"/>
      <c r="ABQ3" s="33"/>
      <c r="ABR3" s="33"/>
      <c r="ABS3" s="33"/>
      <c r="ABT3" s="33"/>
      <c r="ABU3" s="33"/>
      <c r="ABV3" s="33"/>
      <c r="ABW3" s="33"/>
      <c r="ABX3" s="33"/>
      <c r="ABY3" s="33"/>
      <c r="ABZ3" s="33"/>
      <c r="ACA3" s="33"/>
      <c r="ACB3" s="33"/>
      <c r="ACC3" s="33"/>
      <c r="ACD3" s="33"/>
      <c r="ACE3" s="33"/>
      <c r="ACF3" s="33"/>
      <c r="ACG3" s="33"/>
      <c r="ACH3" s="33"/>
      <c r="ACI3" s="33"/>
      <c r="ACJ3" s="33"/>
      <c r="ACK3" s="33"/>
      <c r="ACL3" s="33"/>
      <c r="ACM3" s="33"/>
      <c r="ACN3" s="33"/>
      <c r="ACO3" s="33"/>
      <c r="ACP3" s="33"/>
      <c r="ACQ3" s="33"/>
      <c r="ACR3" s="33"/>
      <c r="ACS3" s="33"/>
      <c r="ACT3" s="33"/>
      <c r="ACU3" s="33"/>
      <c r="ACV3" s="33"/>
      <c r="ACW3" s="33"/>
      <c r="ACX3" s="33"/>
      <c r="ACY3" s="33"/>
      <c r="ACZ3" s="33"/>
      <c r="ADA3" s="33"/>
      <c r="ADB3" s="33"/>
      <c r="ADC3" s="33"/>
      <c r="ADD3" s="33"/>
      <c r="ADE3" s="33"/>
      <c r="ADF3" s="33"/>
      <c r="ADG3" s="33"/>
      <c r="ADH3" s="33"/>
      <c r="ADI3" s="33"/>
      <c r="ADJ3" s="33"/>
      <c r="ADK3" s="33"/>
      <c r="ADL3" s="33"/>
      <c r="ADM3" s="33"/>
      <c r="ADN3" s="33"/>
      <c r="ADO3" s="33"/>
      <c r="ADP3" s="33"/>
      <c r="ADQ3" s="33"/>
      <c r="ADR3" s="33"/>
      <c r="ADS3" s="33"/>
      <c r="ADT3" s="33"/>
      <c r="ADU3" s="33"/>
      <c r="ADV3" s="33"/>
      <c r="ADW3" s="33"/>
      <c r="ADX3" s="33"/>
      <c r="ADY3" s="33"/>
      <c r="ADZ3" s="33"/>
      <c r="AEA3" s="33"/>
      <c r="AEB3" s="33"/>
      <c r="AEC3" s="33"/>
      <c r="AED3" s="33"/>
      <c r="AEE3" s="33"/>
      <c r="AEF3" s="33"/>
      <c r="AEG3" s="33"/>
      <c r="AEH3" s="33"/>
      <c r="AEI3" s="33"/>
      <c r="AEJ3" s="33"/>
      <c r="AEK3" s="33"/>
      <c r="AEL3" s="33"/>
      <c r="AEM3" s="33"/>
      <c r="AEN3" s="33"/>
      <c r="AEO3" s="33"/>
      <c r="AEP3" s="33"/>
      <c r="AEQ3" s="33"/>
      <c r="AER3" s="33"/>
      <c r="AES3" s="33"/>
      <c r="AET3" s="33"/>
      <c r="AEU3" s="33"/>
      <c r="AEV3" s="33"/>
      <c r="AEW3" s="33"/>
      <c r="AEX3" s="33"/>
      <c r="AEY3" s="33"/>
      <c r="AEZ3" s="33"/>
      <c r="AFA3" s="33"/>
      <c r="AFB3" s="33"/>
      <c r="AFC3" s="33"/>
      <c r="AFD3" s="33"/>
      <c r="AFE3" s="33"/>
      <c r="AFF3" s="33"/>
      <c r="AFG3" s="33"/>
      <c r="AFH3" s="33"/>
      <c r="AFI3" s="33"/>
      <c r="AFJ3" s="33"/>
      <c r="AFK3" s="33"/>
      <c r="AFL3" s="33"/>
      <c r="AFM3" s="33"/>
      <c r="AFN3" s="33"/>
      <c r="AFO3" s="33"/>
      <c r="AFP3" s="33"/>
      <c r="AFQ3" s="33"/>
      <c r="AFR3" s="33"/>
      <c r="AFS3" s="33"/>
      <c r="AFT3" s="33"/>
      <c r="AFU3" s="33"/>
      <c r="AFV3" s="33"/>
      <c r="AFW3" s="33"/>
      <c r="AFX3" s="33"/>
      <c r="AFY3" s="33"/>
      <c r="AFZ3" s="33"/>
      <c r="AGA3" s="33"/>
      <c r="AGB3" s="33"/>
      <c r="AGC3" s="33"/>
      <c r="AGD3" s="33"/>
      <c r="AGE3" s="33"/>
      <c r="AGF3" s="33"/>
      <c r="AGG3" s="33"/>
      <c r="AGH3" s="33"/>
      <c r="AGI3" s="33"/>
      <c r="AGJ3" s="33"/>
      <c r="AGK3" s="33"/>
      <c r="AGL3" s="33"/>
      <c r="AGM3" s="33"/>
      <c r="AGN3" s="33"/>
      <c r="AGO3" s="33"/>
      <c r="AGP3" s="33"/>
      <c r="AGQ3" s="33"/>
      <c r="AGR3" s="33"/>
      <c r="AGS3" s="33"/>
      <c r="AGT3" s="33"/>
      <c r="AGU3" s="33"/>
      <c r="AGV3" s="33"/>
      <c r="AGW3" s="33"/>
      <c r="AGX3" s="33"/>
      <c r="AGY3" s="33"/>
      <c r="AGZ3" s="33"/>
      <c r="AHA3" s="33"/>
      <c r="AHB3" s="33"/>
      <c r="AHC3" s="33"/>
      <c r="AHD3" s="33"/>
      <c r="AHE3" s="33"/>
      <c r="AHF3" s="33"/>
      <c r="AHG3" s="33"/>
      <c r="AHH3" s="33"/>
      <c r="AHI3" s="33"/>
      <c r="AHJ3" s="33"/>
      <c r="AHK3" s="33"/>
      <c r="AHL3" s="33"/>
      <c r="AHM3" s="33"/>
      <c r="AHN3" s="33"/>
      <c r="AHO3" s="33"/>
      <c r="AHP3" s="33"/>
      <c r="AHQ3" s="33"/>
      <c r="AHR3" s="33"/>
      <c r="AHS3" s="33"/>
      <c r="AHT3" s="33"/>
      <c r="AHU3" s="33"/>
      <c r="AHV3" s="33"/>
      <c r="AHW3" s="33"/>
      <c r="AHX3" s="33"/>
      <c r="AHY3" s="33"/>
      <c r="AHZ3" s="33"/>
      <c r="AIA3" s="33"/>
      <c r="AIB3" s="33"/>
      <c r="AIC3" s="33"/>
      <c r="AID3" s="33"/>
      <c r="AIE3" s="33"/>
      <c r="AIF3" s="33"/>
      <c r="AIG3" s="33"/>
      <c r="AIH3" s="33"/>
      <c r="AII3" s="33"/>
      <c r="AIJ3" s="33"/>
      <c r="AIK3" s="33"/>
      <c r="AIL3" s="33"/>
      <c r="AIM3" s="33"/>
      <c r="AIN3" s="33"/>
      <c r="AIO3" s="33"/>
      <c r="AIP3" s="33"/>
      <c r="AIQ3" s="33"/>
      <c r="AIR3" s="33"/>
      <c r="AIS3" s="33"/>
      <c r="AIT3" s="33"/>
      <c r="AIU3" s="33"/>
      <c r="AIV3" s="33"/>
      <c r="AIW3" s="33"/>
      <c r="AIX3" s="33"/>
      <c r="AIY3" s="33"/>
      <c r="AIZ3" s="33"/>
      <c r="AJA3" s="33"/>
      <c r="AJB3" s="33"/>
      <c r="AJC3" s="33"/>
      <c r="AJD3" s="33"/>
      <c r="AJE3" s="33"/>
      <c r="AJF3" s="33"/>
      <c r="AJG3" s="33"/>
      <c r="AJH3" s="33"/>
      <c r="AJI3" s="33"/>
      <c r="AJJ3" s="33"/>
      <c r="AJK3" s="33"/>
      <c r="AJL3" s="33"/>
      <c r="AJM3" s="33"/>
      <c r="AJN3" s="33"/>
      <c r="AJO3" s="33"/>
      <c r="AJP3" s="33"/>
      <c r="AJQ3" s="33"/>
      <c r="AJR3" s="33"/>
      <c r="AJS3" s="33"/>
      <c r="AJT3" s="33"/>
      <c r="AJU3" s="33"/>
      <c r="AJV3" s="33"/>
      <c r="AJW3" s="33"/>
      <c r="AJX3" s="33"/>
      <c r="AJY3" s="33"/>
      <c r="AJZ3" s="33"/>
      <c r="AKA3" s="33"/>
      <c r="AKB3" s="33"/>
      <c r="AKC3" s="33"/>
      <c r="AKD3" s="33"/>
      <c r="AKE3" s="33"/>
      <c r="AKF3" s="33"/>
      <c r="AKG3" s="33"/>
      <c r="AKH3" s="33"/>
      <c r="AKI3" s="33"/>
      <c r="AKJ3" s="33"/>
      <c r="AKK3" s="33"/>
      <c r="AKL3" s="33"/>
      <c r="AKM3" s="33"/>
      <c r="AKN3" s="33"/>
      <c r="AKO3" s="33"/>
      <c r="AKP3" s="33"/>
      <c r="AKQ3" s="33"/>
      <c r="AKR3" s="33"/>
      <c r="AKS3" s="33"/>
      <c r="AKT3" s="33"/>
      <c r="AKU3" s="33"/>
      <c r="AKV3" s="33"/>
      <c r="AKW3" s="33"/>
      <c r="AKX3" s="33"/>
      <c r="AKY3" s="33"/>
      <c r="AKZ3" s="33"/>
      <c r="ALA3" s="33"/>
      <c r="ALB3" s="33"/>
      <c r="ALC3" s="33"/>
      <c r="ALD3" s="33"/>
      <c r="ALE3" s="33"/>
      <c r="ALF3" s="33"/>
      <c r="ALG3" s="33"/>
      <c r="ALH3" s="33"/>
      <c r="ALI3" s="33"/>
      <c r="ALJ3" s="33"/>
      <c r="ALK3" s="33"/>
      <c r="ALL3" s="33"/>
      <c r="ALM3" s="33"/>
      <c r="ALN3" s="33"/>
      <c r="ALO3" s="33"/>
      <c r="ALP3" s="33"/>
      <c r="ALQ3" s="33"/>
      <c r="ALR3" s="33"/>
      <c r="ALS3" s="33"/>
      <c r="ALT3" s="33"/>
      <c r="ALU3" s="33"/>
      <c r="ALV3" s="33"/>
      <c r="ALW3" s="33"/>
      <c r="ALX3" s="33"/>
      <c r="ALY3" s="33"/>
      <c r="ALZ3" s="33"/>
      <c r="AMA3" s="33"/>
      <c r="AMB3" s="33"/>
      <c r="AMC3" s="33"/>
      <c r="AMD3" s="33"/>
      <c r="AME3" s="33"/>
      <c r="AMF3" s="33"/>
      <c r="AMG3" s="33"/>
      <c r="AMH3" s="33"/>
      <c r="AMI3" s="33"/>
      <c r="AMJ3" s="33"/>
      <c r="AMK3" s="33"/>
      <c r="AML3" s="33"/>
      <c r="AMM3" s="33"/>
      <c r="AMN3" s="33"/>
      <c r="AMO3" s="33"/>
    </row>
    <row r="4" spans="2:1029" ht="16.95" customHeight="1" x14ac:dyDescent="0.3">
      <c r="B4" s="136" t="s">
        <v>0</v>
      </c>
      <c r="C4" s="136"/>
      <c r="D4" s="136"/>
      <c r="E4" s="136"/>
      <c r="F4" s="136"/>
      <c r="G4" s="136"/>
      <c r="H4" s="136"/>
      <c r="I4" s="136"/>
      <c r="J4" s="136"/>
      <c r="L4" s="136" t="s">
        <v>0</v>
      </c>
      <c r="M4" s="136"/>
      <c r="N4" s="136"/>
      <c r="O4" s="136"/>
      <c r="P4" s="136"/>
      <c r="Q4" s="136"/>
      <c r="R4" s="136"/>
      <c r="S4" s="136"/>
      <c r="T4" s="136"/>
    </row>
    <row r="5" spans="2:1029" s="1" customFormat="1" ht="36" customHeight="1" x14ac:dyDescent="0.25">
      <c r="B5" s="137" t="s">
        <v>55</v>
      </c>
      <c r="C5" s="138"/>
      <c r="D5" s="138"/>
      <c r="E5" s="138"/>
      <c r="F5" s="138"/>
      <c r="G5" s="138"/>
      <c r="H5" s="138"/>
      <c r="I5" s="138"/>
      <c r="J5" s="139"/>
      <c r="L5" s="140" t="s">
        <v>54</v>
      </c>
      <c r="M5" s="141"/>
      <c r="N5" s="141"/>
      <c r="O5" s="141"/>
      <c r="P5" s="141"/>
      <c r="Q5" s="141"/>
      <c r="R5" s="141"/>
      <c r="S5" s="141"/>
      <c r="T5" s="141"/>
    </row>
    <row r="7" spans="2:1029" ht="16.95" customHeight="1" x14ac:dyDescent="0.3">
      <c r="B7" s="136" t="s">
        <v>1</v>
      </c>
      <c r="C7" s="136"/>
      <c r="D7" s="136"/>
      <c r="E7" s="136"/>
      <c r="F7" s="136"/>
      <c r="G7" s="136"/>
      <c r="H7" s="136"/>
      <c r="I7" s="136"/>
      <c r="J7" s="136"/>
      <c r="L7" s="136" t="s">
        <v>1</v>
      </c>
      <c r="M7" s="136"/>
      <c r="N7" s="136"/>
      <c r="O7" s="136"/>
      <c r="P7" s="136"/>
      <c r="Q7" s="136"/>
      <c r="R7" s="136"/>
      <c r="S7" s="136"/>
      <c r="T7" s="136"/>
    </row>
    <row r="8" spans="2:1029" s="9" customFormat="1" ht="41.4" customHeight="1" x14ac:dyDescent="0.3">
      <c r="B8" s="143" t="s">
        <v>2</v>
      </c>
      <c r="C8" s="144"/>
      <c r="D8" s="145"/>
      <c r="E8" s="90" t="s">
        <v>3</v>
      </c>
      <c r="F8" s="91" t="s">
        <v>4</v>
      </c>
      <c r="G8" s="92" t="s">
        <v>21</v>
      </c>
      <c r="H8" s="91" t="s">
        <v>12</v>
      </c>
      <c r="I8" s="93" t="s">
        <v>5</v>
      </c>
      <c r="J8" s="94" t="s">
        <v>9</v>
      </c>
      <c r="L8" s="143" t="s">
        <v>2</v>
      </c>
      <c r="M8" s="144"/>
      <c r="N8" s="145"/>
      <c r="O8" s="90" t="s">
        <v>3</v>
      </c>
      <c r="P8" s="91" t="s">
        <v>4</v>
      </c>
      <c r="Q8" s="92" t="s">
        <v>21</v>
      </c>
      <c r="R8" s="91" t="s">
        <v>12</v>
      </c>
      <c r="S8" s="91" t="s">
        <v>5</v>
      </c>
      <c r="T8" s="94" t="s">
        <v>9</v>
      </c>
    </row>
    <row r="9" spans="2:1029" s="9" customFormat="1" ht="25.05" customHeight="1" x14ac:dyDescent="0.3">
      <c r="B9" s="142" t="s">
        <v>38</v>
      </c>
      <c r="C9" s="142"/>
      <c r="D9" s="142"/>
      <c r="E9" s="66">
        <v>30</v>
      </c>
      <c r="F9" s="29">
        <v>15.2</v>
      </c>
      <c r="G9" s="27"/>
      <c r="H9" s="8"/>
      <c r="I9" s="122"/>
      <c r="J9" s="124"/>
      <c r="L9" s="146" t="s">
        <v>31</v>
      </c>
      <c r="M9" s="147"/>
      <c r="N9" s="148"/>
      <c r="O9" s="8">
        <v>60</v>
      </c>
      <c r="P9" s="115">
        <v>4.2</v>
      </c>
      <c r="Q9" s="51">
        <v>0.1</v>
      </c>
      <c r="R9" s="8"/>
      <c r="S9" s="53"/>
      <c r="T9" s="87"/>
    </row>
    <row r="10" spans="2:1029" s="9" customFormat="1" ht="25.05" customHeight="1" x14ac:dyDescent="0.3">
      <c r="B10" s="142" t="s">
        <v>39</v>
      </c>
      <c r="C10" s="142"/>
      <c r="D10" s="142"/>
      <c r="E10" s="66">
        <v>35</v>
      </c>
      <c r="F10" s="29">
        <v>19.989999999999998</v>
      </c>
      <c r="G10" s="27"/>
      <c r="H10" s="8"/>
      <c r="I10" s="122"/>
      <c r="J10" s="124"/>
      <c r="L10" s="114" t="s">
        <v>32</v>
      </c>
      <c r="M10" s="116"/>
      <c r="N10" s="116"/>
      <c r="O10" s="8">
        <v>35</v>
      </c>
      <c r="P10" s="115">
        <v>8.85</v>
      </c>
      <c r="Q10" s="51">
        <v>0.06</v>
      </c>
      <c r="R10" s="8"/>
      <c r="S10" s="53"/>
      <c r="T10" s="87"/>
    </row>
    <row r="11" spans="2:1029" s="1" customFormat="1" ht="25.05" customHeight="1" x14ac:dyDescent="0.25">
      <c r="B11" s="142" t="s">
        <v>56</v>
      </c>
      <c r="C11" s="142" t="s">
        <v>56</v>
      </c>
      <c r="D11" s="142" t="s">
        <v>56</v>
      </c>
      <c r="E11" s="40">
        <v>18</v>
      </c>
      <c r="F11" s="29">
        <v>26.85</v>
      </c>
      <c r="G11" s="51">
        <v>0.12</v>
      </c>
      <c r="H11" s="12"/>
      <c r="I11" s="123"/>
      <c r="J11" s="124"/>
      <c r="L11" s="142" t="s">
        <v>38</v>
      </c>
      <c r="M11" s="142"/>
      <c r="N11" s="142"/>
      <c r="O11" s="11">
        <v>150</v>
      </c>
      <c r="P11" s="29">
        <v>15.2</v>
      </c>
      <c r="Q11" s="51">
        <v>0.2</v>
      </c>
      <c r="R11" s="12"/>
      <c r="S11" s="53"/>
      <c r="T11" s="88"/>
    </row>
    <row r="12" spans="2:1029" s="1" customFormat="1" ht="25.05" customHeight="1" x14ac:dyDescent="0.25">
      <c r="B12" s="142" t="s">
        <v>57</v>
      </c>
      <c r="C12" s="142" t="s">
        <v>57</v>
      </c>
      <c r="D12" s="142" t="s">
        <v>57</v>
      </c>
      <c r="E12" s="41">
        <v>20</v>
      </c>
      <c r="F12" s="29">
        <v>18</v>
      </c>
      <c r="G12" s="51">
        <v>0.08</v>
      </c>
      <c r="H12" s="12"/>
      <c r="I12" s="123"/>
      <c r="J12" s="124"/>
      <c r="L12" s="142" t="s">
        <v>39</v>
      </c>
      <c r="M12" s="142"/>
      <c r="N12" s="142"/>
      <c r="O12" s="11">
        <v>90</v>
      </c>
      <c r="P12" s="29">
        <v>19.989999999999998</v>
      </c>
      <c r="Q12" s="27"/>
      <c r="R12" s="12"/>
      <c r="S12" s="53"/>
      <c r="T12" s="88"/>
    </row>
    <row r="13" spans="2:1029" s="1" customFormat="1" ht="25.05" customHeight="1" x14ac:dyDescent="0.25">
      <c r="B13" s="42"/>
      <c r="C13" s="23"/>
      <c r="D13" s="23"/>
      <c r="E13" s="35"/>
      <c r="F13" s="10" t="s">
        <v>6</v>
      </c>
      <c r="G13" s="61"/>
      <c r="H13" s="80"/>
      <c r="I13" s="14"/>
      <c r="J13" s="25"/>
      <c r="L13" s="42"/>
      <c r="M13" s="23"/>
      <c r="N13" s="23"/>
      <c r="O13" s="35"/>
      <c r="P13" s="36" t="s">
        <v>6</v>
      </c>
      <c r="Q13" s="4"/>
      <c r="R13" s="13"/>
      <c r="S13" s="49"/>
      <c r="T13" s="25"/>
    </row>
    <row r="14" spans="2:1029" s="1" customFormat="1" ht="25.05" customHeight="1" x14ac:dyDescent="0.25">
      <c r="B14" s="15"/>
      <c r="C14" s="22"/>
      <c r="D14" s="22"/>
      <c r="E14" s="22"/>
      <c r="F14" s="10" t="s">
        <v>16</v>
      </c>
      <c r="G14" s="61"/>
      <c r="H14" s="19"/>
      <c r="I14" s="14"/>
      <c r="J14" s="25"/>
      <c r="L14" s="15"/>
      <c r="M14" s="22"/>
      <c r="N14" s="22"/>
      <c r="O14" s="22"/>
      <c r="P14" s="36" t="s">
        <v>16</v>
      </c>
      <c r="Q14" s="4"/>
      <c r="R14" s="16"/>
      <c r="S14" s="49"/>
      <c r="T14" s="25"/>
    </row>
    <row r="15" spans="2:1029" s="1" customFormat="1" ht="25.05" customHeight="1" x14ac:dyDescent="0.25">
      <c r="B15" s="156" t="s">
        <v>13</v>
      </c>
      <c r="C15" s="157"/>
      <c r="D15" s="158"/>
      <c r="E15" s="22"/>
      <c r="F15" s="10" t="s">
        <v>11</v>
      </c>
      <c r="G15" s="61"/>
      <c r="H15" s="18"/>
      <c r="I15" s="14"/>
      <c r="J15" s="25"/>
      <c r="L15" s="156" t="s">
        <v>13</v>
      </c>
      <c r="M15" s="157"/>
      <c r="N15" s="158"/>
      <c r="O15" s="22"/>
      <c r="P15" s="36" t="s">
        <v>11</v>
      </c>
      <c r="Q15" s="4"/>
      <c r="R15" s="18"/>
      <c r="S15" s="49"/>
      <c r="T15" s="25"/>
    </row>
    <row r="16" spans="2:1029" s="1" customFormat="1" ht="25.05" customHeight="1" x14ac:dyDescent="0.25">
      <c r="B16" s="46" t="s">
        <v>14</v>
      </c>
      <c r="C16" s="57" t="s">
        <v>15</v>
      </c>
      <c r="D16" s="57" t="s">
        <v>9</v>
      </c>
      <c r="E16" s="62"/>
      <c r="F16" s="64" t="s">
        <v>7</v>
      </c>
      <c r="G16" s="17" t="s">
        <v>17</v>
      </c>
      <c r="H16" s="19"/>
      <c r="I16" s="14"/>
      <c r="J16" s="25"/>
      <c r="L16" s="46" t="s">
        <v>14</v>
      </c>
      <c r="M16" s="47" t="s">
        <v>15</v>
      </c>
      <c r="N16" s="48" t="s">
        <v>9</v>
      </c>
      <c r="O16" s="22"/>
      <c r="P16" s="36" t="s">
        <v>7</v>
      </c>
      <c r="R16" s="50">
        <v>1</v>
      </c>
      <c r="S16" s="49"/>
      <c r="T16" s="25"/>
    </row>
    <row r="17" spans="2:1029" s="1" customFormat="1" ht="25.05" customHeight="1" x14ac:dyDescent="0.25">
      <c r="B17" s="85" t="s">
        <v>23</v>
      </c>
      <c r="C17" s="125">
        <v>5.5E-2</v>
      </c>
      <c r="D17" s="82"/>
      <c r="E17" s="63"/>
      <c r="F17" s="65" t="s">
        <v>8</v>
      </c>
      <c r="G17" s="4"/>
      <c r="H17" s="18"/>
      <c r="I17" s="14"/>
      <c r="J17" s="25"/>
      <c r="L17" s="85" t="s">
        <v>23</v>
      </c>
      <c r="M17" s="38">
        <v>5.5E-2</v>
      </c>
      <c r="N17" s="58"/>
      <c r="O17" s="22"/>
      <c r="P17" s="96" t="s">
        <v>8</v>
      </c>
      <c r="Q17" s="97"/>
      <c r="R17" s="98"/>
      <c r="S17" s="101"/>
      <c r="T17" s="25"/>
    </row>
    <row r="18" spans="2:1029" s="1" customFormat="1" ht="25.05" customHeight="1" x14ac:dyDescent="0.25">
      <c r="B18" s="84" t="s">
        <v>22</v>
      </c>
      <c r="C18" s="126">
        <v>0.2</v>
      </c>
      <c r="D18" s="76"/>
      <c r="E18" s="62"/>
      <c r="F18" s="64" t="s">
        <v>9</v>
      </c>
      <c r="G18" s="4"/>
      <c r="H18" s="19"/>
      <c r="I18" s="14"/>
      <c r="J18" s="25"/>
      <c r="L18" s="84" t="s">
        <v>22</v>
      </c>
      <c r="M18" s="59">
        <v>0.2</v>
      </c>
      <c r="N18" s="48"/>
      <c r="O18" s="22"/>
      <c r="P18" s="99" t="s">
        <v>25</v>
      </c>
      <c r="Q18" s="100"/>
      <c r="R18" s="100">
        <v>10</v>
      </c>
      <c r="S18" s="103"/>
      <c r="T18" s="25"/>
    </row>
    <row r="19" spans="2:1029" s="1" customFormat="1" ht="25.05" customHeight="1" thickBot="1" x14ac:dyDescent="0.3">
      <c r="B19" s="43"/>
      <c r="C19" s="44"/>
      <c r="D19" s="45"/>
      <c r="E19" s="63"/>
      <c r="F19" s="65" t="s">
        <v>10</v>
      </c>
      <c r="G19" s="4"/>
      <c r="H19" s="13"/>
      <c r="I19" s="14"/>
      <c r="J19" s="25"/>
      <c r="L19" s="106" t="s">
        <v>26</v>
      </c>
      <c r="M19" s="109">
        <v>0.2</v>
      </c>
      <c r="N19" s="107"/>
      <c r="O19" s="22"/>
      <c r="P19" s="152" t="s">
        <v>24</v>
      </c>
      <c r="Q19" s="152"/>
      <c r="R19" s="152"/>
      <c r="S19" s="103"/>
      <c r="T19" s="25"/>
    </row>
    <row r="20" spans="2:1029" s="1" customFormat="1" ht="25.2" customHeight="1" thickBot="1" x14ac:dyDescent="0.3">
      <c r="B20" s="22"/>
      <c r="C20" s="22"/>
      <c r="D20" s="22"/>
      <c r="E20" s="22"/>
      <c r="F20" s="23"/>
      <c r="G20" s="23"/>
      <c r="H20" s="24"/>
      <c r="I20" s="25"/>
      <c r="J20" s="25"/>
      <c r="L20" s="155" t="s">
        <v>27</v>
      </c>
      <c r="M20" s="155"/>
      <c r="N20" s="108"/>
      <c r="O20" s="22"/>
      <c r="P20" s="37" t="s">
        <v>9</v>
      </c>
      <c r="Q20" s="20"/>
      <c r="R20" s="104"/>
      <c r="S20" s="102"/>
      <c r="T20" s="25"/>
    </row>
    <row r="21" spans="2:1029" s="1" customFormat="1" ht="28.35" customHeight="1" x14ac:dyDescent="0.25">
      <c r="B21" s="3" t="s">
        <v>20</v>
      </c>
      <c r="C21" s="4"/>
      <c r="D21" s="4"/>
      <c r="E21" s="6"/>
      <c r="F21" s="26"/>
      <c r="G21" s="5"/>
      <c r="H21" s="5"/>
      <c r="I21" s="14"/>
      <c r="J21" s="25"/>
      <c r="P21" s="37" t="s">
        <v>10</v>
      </c>
      <c r="Q21" s="20"/>
      <c r="R21" s="21"/>
      <c r="S21" s="56"/>
    </row>
    <row r="25" spans="2:1029" s="34" customFormat="1" ht="32.4" customHeight="1" x14ac:dyDescent="0.35">
      <c r="B25" s="83" t="s">
        <v>30</v>
      </c>
      <c r="C25" s="83"/>
      <c r="D25" s="83"/>
      <c r="E25" s="83"/>
      <c r="F25" s="83"/>
      <c r="G25" s="89" t="s">
        <v>18</v>
      </c>
      <c r="H25" s="83"/>
      <c r="I25" s="83"/>
      <c r="J25" s="83"/>
      <c r="L25" s="119" t="s">
        <v>51</v>
      </c>
      <c r="M25" s="31"/>
      <c r="N25" s="31"/>
      <c r="O25" s="31"/>
      <c r="P25" s="31"/>
      <c r="Q25" s="52" t="s">
        <v>18</v>
      </c>
      <c r="R25" s="31"/>
      <c r="S25" s="32"/>
      <c r="T25" s="8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  <c r="IW25" s="33"/>
      <c r="IX25" s="33"/>
      <c r="IY25" s="33"/>
      <c r="IZ25" s="33"/>
      <c r="JA25" s="33"/>
      <c r="JB25" s="33"/>
      <c r="JC25" s="33"/>
      <c r="JD25" s="33"/>
      <c r="JE25" s="33"/>
      <c r="JF25" s="33"/>
      <c r="JG25" s="33"/>
      <c r="JH25" s="33"/>
      <c r="JI25" s="33"/>
      <c r="JJ25" s="33"/>
      <c r="JK25" s="33"/>
      <c r="JL25" s="33"/>
      <c r="JM25" s="33"/>
      <c r="JN25" s="33"/>
      <c r="JO25" s="33"/>
      <c r="JP25" s="33"/>
      <c r="JQ25" s="33"/>
      <c r="JR25" s="33"/>
      <c r="JS25" s="33"/>
      <c r="JT25" s="33"/>
      <c r="JU25" s="33"/>
      <c r="JV25" s="33"/>
      <c r="JW25" s="33"/>
      <c r="JX25" s="33"/>
      <c r="JY25" s="33"/>
      <c r="JZ25" s="33"/>
      <c r="KA25" s="33"/>
      <c r="KB25" s="33"/>
      <c r="KC25" s="33"/>
      <c r="KD25" s="33"/>
      <c r="KE25" s="33"/>
      <c r="KF25" s="33"/>
      <c r="KG25" s="33"/>
      <c r="KH25" s="33"/>
      <c r="KI25" s="33"/>
      <c r="KJ25" s="33"/>
      <c r="KK25" s="33"/>
      <c r="KL25" s="33"/>
      <c r="KM25" s="33"/>
      <c r="KN25" s="33"/>
      <c r="KO25" s="33"/>
      <c r="KP25" s="33"/>
      <c r="KQ25" s="33"/>
      <c r="KR25" s="33"/>
      <c r="KS25" s="33"/>
      <c r="KT25" s="33"/>
      <c r="KU25" s="33"/>
      <c r="KV25" s="33"/>
      <c r="KW25" s="33"/>
      <c r="KX25" s="33"/>
      <c r="KY25" s="33"/>
      <c r="KZ25" s="33"/>
      <c r="LA25" s="33"/>
      <c r="LB25" s="33"/>
      <c r="LC25" s="33"/>
      <c r="LD25" s="33"/>
      <c r="LE25" s="33"/>
      <c r="LF25" s="33"/>
      <c r="LG25" s="33"/>
      <c r="LH25" s="33"/>
      <c r="LI25" s="33"/>
      <c r="LJ25" s="33"/>
      <c r="LK25" s="33"/>
      <c r="LL25" s="33"/>
      <c r="LM25" s="33"/>
      <c r="LN25" s="33"/>
      <c r="LO25" s="33"/>
      <c r="LP25" s="33"/>
      <c r="LQ25" s="33"/>
      <c r="LR25" s="33"/>
      <c r="LS25" s="33"/>
      <c r="LT25" s="33"/>
      <c r="LU25" s="33"/>
      <c r="LV25" s="33"/>
      <c r="LW25" s="33"/>
      <c r="LX25" s="33"/>
      <c r="LY25" s="33"/>
      <c r="LZ25" s="33"/>
      <c r="MA25" s="33"/>
      <c r="MB25" s="33"/>
      <c r="MC25" s="33"/>
      <c r="MD25" s="33"/>
      <c r="ME25" s="33"/>
      <c r="MF25" s="33"/>
      <c r="MG25" s="33"/>
      <c r="MH25" s="33"/>
      <c r="MI25" s="33"/>
      <c r="MJ25" s="33"/>
      <c r="MK25" s="33"/>
      <c r="ML25" s="33"/>
      <c r="MM25" s="33"/>
      <c r="MN25" s="33"/>
      <c r="MO25" s="33"/>
      <c r="MP25" s="33"/>
      <c r="MQ25" s="33"/>
      <c r="MR25" s="33"/>
      <c r="MS25" s="33"/>
      <c r="MT25" s="33"/>
      <c r="MU25" s="33"/>
      <c r="MV25" s="33"/>
      <c r="MW25" s="33"/>
      <c r="MX25" s="33"/>
      <c r="MY25" s="33"/>
      <c r="MZ25" s="33"/>
      <c r="NA25" s="33"/>
      <c r="NB25" s="33"/>
      <c r="NC25" s="33"/>
      <c r="ND25" s="33"/>
      <c r="NE25" s="33"/>
      <c r="NF25" s="33"/>
      <c r="NG25" s="33"/>
      <c r="NH25" s="33"/>
      <c r="NI25" s="33"/>
      <c r="NJ25" s="33"/>
      <c r="NK25" s="33"/>
      <c r="NL25" s="33"/>
      <c r="NM25" s="33"/>
      <c r="NN25" s="33"/>
      <c r="NO25" s="33"/>
      <c r="NP25" s="33"/>
      <c r="NQ25" s="33"/>
      <c r="NR25" s="33"/>
      <c r="NS25" s="33"/>
      <c r="NT25" s="33"/>
      <c r="NU25" s="33"/>
      <c r="NV25" s="33"/>
      <c r="NW25" s="33"/>
      <c r="NX25" s="33"/>
      <c r="NY25" s="33"/>
      <c r="NZ25" s="33"/>
      <c r="OA25" s="33"/>
      <c r="OB25" s="33"/>
      <c r="OC25" s="33"/>
      <c r="OD25" s="33"/>
      <c r="OE25" s="33"/>
      <c r="OF25" s="33"/>
      <c r="OG25" s="33"/>
      <c r="OH25" s="33"/>
      <c r="OI25" s="33"/>
      <c r="OJ25" s="33"/>
      <c r="OK25" s="33"/>
      <c r="OL25" s="33"/>
      <c r="OM25" s="33"/>
      <c r="ON25" s="33"/>
      <c r="OO25" s="33"/>
      <c r="OP25" s="33"/>
      <c r="OQ25" s="33"/>
      <c r="OR25" s="33"/>
      <c r="OS25" s="33"/>
      <c r="OT25" s="33"/>
      <c r="OU25" s="33"/>
      <c r="OV25" s="33"/>
      <c r="OW25" s="33"/>
      <c r="OX25" s="33"/>
      <c r="OY25" s="33"/>
      <c r="OZ25" s="33"/>
      <c r="PA25" s="33"/>
      <c r="PB25" s="33"/>
      <c r="PC25" s="33"/>
      <c r="PD25" s="33"/>
      <c r="PE25" s="33"/>
      <c r="PF25" s="33"/>
      <c r="PG25" s="33"/>
      <c r="PH25" s="33"/>
      <c r="PI25" s="33"/>
      <c r="PJ25" s="33"/>
      <c r="PK25" s="33"/>
      <c r="PL25" s="33"/>
      <c r="PM25" s="33"/>
      <c r="PN25" s="33"/>
      <c r="PO25" s="33"/>
      <c r="PP25" s="33"/>
      <c r="PQ25" s="33"/>
      <c r="PR25" s="33"/>
      <c r="PS25" s="33"/>
      <c r="PT25" s="33"/>
      <c r="PU25" s="33"/>
      <c r="PV25" s="33"/>
      <c r="PW25" s="33"/>
      <c r="PX25" s="33"/>
      <c r="PY25" s="33"/>
      <c r="PZ25" s="33"/>
      <c r="QA25" s="33"/>
      <c r="QB25" s="33"/>
      <c r="QC25" s="33"/>
      <c r="QD25" s="33"/>
      <c r="QE25" s="33"/>
      <c r="QF25" s="33"/>
      <c r="QG25" s="33"/>
      <c r="QH25" s="33"/>
      <c r="QI25" s="33"/>
      <c r="QJ25" s="33"/>
      <c r="QK25" s="33"/>
      <c r="QL25" s="33"/>
      <c r="QM25" s="33"/>
      <c r="QN25" s="33"/>
      <c r="QO25" s="33"/>
      <c r="QP25" s="33"/>
      <c r="QQ25" s="33"/>
      <c r="QR25" s="33"/>
      <c r="QS25" s="33"/>
      <c r="QT25" s="33"/>
      <c r="QU25" s="33"/>
      <c r="QV25" s="33"/>
      <c r="QW25" s="33"/>
      <c r="QX25" s="33"/>
      <c r="QY25" s="33"/>
      <c r="QZ25" s="33"/>
      <c r="RA25" s="33"/>
      <c r="RB25" s="33"/>
      <c r="RC25" s="33"/>
      <c r="RD25" s="33"/>
      <c r="RE25" s="33"/>
      <c r="RF25" s="33"/>
      <c r="RG25" s="33"/>
      <c r="RH25" s="33"/>
      <c r="RI25" s="33"/>
      <c r="RJ25" s="33"/>
      <c r="RK25" s="33"/>
      <c r="RL25" s="33"/>
      <c r="RM25" s="33"/>
      <c r="RN25" s="33"/>
      <c r="RO25" s="33"/>
      <c r="RP25" s="33"/>
      <c r="RQ25" s="33"/>
      <c r="RR25" s="33"/>
      <c r="RS25" s="33"/>
      <c r="RT25" s="33"/>
      <c r="RU25" s="33"/>
      <c r="RV25" s="33"/>
      <c r="RW25" s="33"/>
      <c r="RX25" s="33"/>
      <c r="RY25" s="33"/>
      <c r="RZ25" s="33"/>
      <c r="SA25" s="33"/>
      <c r="SB25" s="33"/>
      <c r="SC25" s="33"/>
      <c r="SD25" s="33"/>
      <c r="SE25" s="33"/>
      <c r="SF25" s="33"/>
      <c r="SG25" s="33"/>
      <c r="SH25" s="33"/>
      <c r="SI25" s="33"/>
      <c r="SJ25" s="33"/>
      <c r="SK25" s="33"/>
      <c r="SL25" s="33"/>
      <c r="SM25" s="33"/>
      <c r="SN25" s="33"/>
      <c r="SO25" s="33"/>
      <c r="SP25" s="33"/>
      <c r="SQ25" s="33"/>
      <c r="SR25" s="33"/>
      <c r="SS25" s="33"/>
      <c r="ST25" s="33"/>
      <c r="SU25" s="33"/>
      <c r="SV25" s="33"/>
      <c r="SW25" s="33"/>
      <c r="SX25" s="33"/>
      <c r="SY25" s="33"/>
      <c r="SZ25" s="33"/>
      <c r="TA25" s="33"/>
      <c r="TB25" s="33"/>
      <c r="TC25" s="33"/>
      <c r="TD25" s="33"/>
      <c r="TE25" s="33"/>
      <c r="TF25" s="33"/>
      <c r="TG25" s="33"/>
      <c r="TH25" s="33"/>
      <c r="TI25" s="33"/>
      <c r="TJ25" s="33"/>
      <c r="TK25" s="33"/>
      <c r="TL25" s="33"/>
      <c r="TM25" s="33"/>
      <c r="TN25" s="33"/>
      <c r="TO25" s="33"/>
      <c r="TP25" s="33"/>
      <c r="TQ25" s="33"/>
      <c r="TR25" s="33"/>
      <c r="TS25" s="33"/>
      <c r="TT25" s="33"/>
      <c r="TU25" s="33"/>
      <c r="TV25" s="33"/>
      <c r="TW25" s="33"/>
      <c r="TX25" s="33"/>
      <c r="TY25" s="33"/>
      <c r="TZ25" s="33"/>
      <c r="UA25" s="33"/>
      <c r="UB25" s="33"/>
      <c r="UC25" s="33"/>
      <c r="UD25" s="33"/>
      <c r="UE25" s="33"/>
      <c r="UF25" s="33"/>
      <c r="UG25" s="33"/>
      <c r="UH25" s="33"/>
      <c r="UI25" s="33"/>
      <c r="UJ25" s="33"/>
      <c r="UK25" s="33"/>
      <c r="UL25" s="33"/>
      <c r="UM25" s="33"/>
      <c r="UN25" s="33"/>
      <c r="UO25" s="33"/>
      <c r="UP25" s="33"/>
      <c r="UQ25" s="33"/>
      <c r="UR25" s="33"/>
      <c r="US25" s="33"/>
      <c r="UT25" s="33"/>
      <c r="UU25" s="33"/>
      <c r="UV25" s="33"/>
      <c r="UW25" s="33"/>
      <c r="UX25" s="33"/>
      <c r="UY25" s="33"/>
      <c r="UZ25" s="33"/>
      <c r="VA25" s="33"/>
      <c r="VB25" s="33"/>
      <c r="VC25" s="33"/>
      <c r="VD25" s="33"/>
      <c r="VE25" s="33"/>
      <c r="VF25" s="33"/>
      <c r="VG25" s="33"/>
      <c r="VH25" s="33"/>
      <c r="VI25" s="33"/>
      <c r="VJ25" s="33"/>
      <c r="VK25" s="33"/>
      <c r="VL25" s="33"/>
      <c r="VM25" s="33"/>
      <c r="VN25" s="33"/>
      <c r="VO25" s="33"/>
      <c r="VP25" s="33"/>
      <c r="VQ25" s="33"/>
      <c r="VR25" s="33"/>
      <c r="VS25" s="33"/>
      <c r="VT25" s="33"/>
      <c r="VU25" s="33"/>
      <c r="VV25" s="33"/>
      <c r="VW25" s="33"/>
      <c r="VX25" s="33"/>
      <c r="VY25" s="33"/>
      <c r="VZ25" s="33"/>
      <c r="WA25" s="33"/>
      <c r="WB25" s="33"/>
      <c r="WC25" s="33"/>
      <c r="WD25" s="33"/>
      <c r="WE25" s="33"/>
      <c r="WF25" s="33"/>
      <c r="WG25" s="33"/>
      <c r="WH25" s="33"/>
      <c r="WI25" s="33"/>
      <c r="WJ25" s="33"/>
      <c r="WK25" s="33"/>
      <c r="WL25" s="33"/>
      <c r="WM25" s="33"/>
      <c r="WN25" s="33"/>
      <c r="WO25" s="33"/>
      <c r="WP25" s="33"/>
      <c r="WQ25" s="33"/>
      <c r="WR25" s="33"/>
      <c r="WS25" s="33"/>
      <c r="WT25" s="33"/>
      <c r="WU25" s="33"/>
      <c r="WV25" s="33"/>
      <c r="WW25" s="33"/>
      <c r="WX25" s="33"/>
      <c r="WY25" s="33"/>
      <c r="WZ25" s="33"/>
      <c r="XA25" s="33"/>
      <c r="XB25" s="33"/>
      <c r="XC25" s="33"/>
      <c r="XD25" s="33"/>
      <c r="XE25" s="33"/>
      <c r="XF25" s="33"/>
      <c r="XG25" s="33"/>
      <c r="XH25" s="33"/>
      <c r="XI25" s="33"/>
      <c r="XJ25" s="33"/>
      <c r="XK25" s="33"/>
      <c r="XL25" s="33"/>
      <c r="XM25" s="33"/>
      <c r="XN25" s="33"/>
      <c r="XO25" s="33"/>
      <c r="XP25" s="33"/>
      <c r="XQ25" s="33"/>
      <c r="XR25" s="33"/>
      <c r="XS25" s="33"/>
      <c r="XT25" s="33"/>
      <c r="XU25" s="33"/>
      <c r="XV25" s="33"/>
      <c r="XW25" s="33"/>
      <c r="XX25" s="33"/>
      <c r="XY25" s="33"/>
      <c r="XZ25" s="33"/>
      <c r="YA25" s="33"/>
      <c r="YB25" s="33"/>
      <c r="YC25" s="33"/>
      <c r="YD25" s="33"/>
      <c r="YE25" s="33"/>
      <c r="YF25" s="33"/>
      <c r="YG25" s="33"/>
      <c r="YH25" s="33"/>
      <c r="YI25" s="33"/>
      <c r="YJ25" s="33"/>
      <c r="YK25" s="33"/>
      <c r="YL25" s="33"/>
      <c r="YM25" s="33"/>
      <c r="YN25" s="33"/>
      <c r="YO25" s="33"/>
      <c r="YP25" s="33"/>
      <c r="YQ25" s="33"/>
      <c r="YR25" s="33"/>
      <c r="YS25" s="33"/>
      <c r="YT25" s="33"/>
      <c r="YU25" s="33"/>
      <c r="YV25" s="33"/>
      <c r="YW25" s="33"/>
      <c r="YX25" s="33"/>
      <c r="YY25" s="33"/>
      <c r="YZ25" s="33"/>
      <c r="ZA25" s="33"/>
      <c r="ZB25" s="33"/>
      <c r="ZC25" s="33"/>
      <c r="ZD25" s="33"/>
      <c r="ZE25" s="33"/>
      <c r="ZF25" s="33"/>
      <c r="ZG25" s="33"/>
      <c r="ZH25" s="33"/>
      <c r="ZI25" s="33"/>
      <c r="ZJ25" s="33"/>
      <c r="ZK25" s="33"/>
      <c r="ZL25" s="33"/>
      <c r="ZM25" s="33"/>
      <c r="ZN25" s="33"/>
      <c r="ZO25" s="33"/>
      <c r="ZP25" s="33"/>
      <c r="ZQ25" s="33"/>
      <c r="ZR25" s="33"/>
      <c r="ZS25" s="33"/>
      <c r="ZT25" s="33"/>
      <c r="ZU25" s="33"/>
      <c r="ZV25" s="33"/>
      <c r="ZW25" s="33"/>
      <c r="ZX25" s="33"/>
      <c r="ZY25" s="33"/>
      <c r="ZZ25" s="33"/>
      <c r="AAA25" s="33"/>
      <c r="AAB25" s="33"/>
      <c r="AAC25" s="33"/>
      <c r="AAD25" s="33"/>
      <c r="AAE25" s="33"/>
      <c r="AAF25" s="33"/>
      <c r="AAG25" s="33"/>
      <c r="AAH25" s="33"/>
      <c r="AAI25" s="33"/>
      <c r="AAJ25" s="33"/>
      <c r="AAK25" s="33"/>
      <c r="AAL25" s="33"/>
      <c r="AAM25" s="33"/>
      <c r="AAN25" s="33"/>
      <c r="AAO25" s="33"/>
      <c r="AAP25" s="33"/>
      <c r="AAQ25" s="33"/>
      <c r="AAR25" s="33"/>
      <c r="AAS25" s="33"/>
      <c r="AAT25" s="33"/>
      <c r="AAU25" s="33"/>
      <c r="AAV25" s="33"/>
      <c r="AAW25" s="33"/>
      <c r="AAX25" s="33"/>
      <c r="AAY25" s="33"/>
      <c r="AAZ25" s="33"/>
      <c r="ABA25" s="33"/>
      <c r="ABB25" s="33"/>
      <c r="ABC25" s="33"/>
      <c r="ABD25" s="33"/>
      <c r="ABE25" s="33"/>
      <c r="ABF25" s="33"/>
      <c r="ABG25" s="33"/>
      <c r="ABH25" s="33"/>
      <c r="ABI25" s="33"/>
      <c r="ABJ25" s="33"/>
      <c r="ABK25" s="33"/>
      <c r="ABL25" s="33"/>
      <c r="ABM25" s="33"/>
      <c r="ABN25" s="33"/>
      <c r="ABO25" s="33"/>
      <c r="ABP25" s="33"/>
      <c r="ABQ25" s="33"/>
      <c r="ABR25" s="33"/>
      <c r="ABS25" s="33"/>
      <c r="ABT25" s="33"/>
      <c r="ABU25" s="33"/>
      <c r="ABV25" s="33"/>
      <c r="ABW25" s="33"/>
      <c r="ABX25" s="33"/>
      <c r="ABY25" s="33"/>
      <c r="ABZ25" s="33"/>
      <c r="ACA25" s="33"/>
      <c r="ACB25" s="33"/>
      <c r="ACC25" s="33"/>
      <c r="ACD25" s="33"/>
      <c r="ACE25" s="33"/>
      <c r="ACF25" s="33"/>
      <c r="ACG25" s="33"/>
      <c r="ACH25" s="33"/>
      <c r="ACI25" s="33"/>
      <c r="ACJ25" s="33"/>
      <c r="ACK25" s="33"/>
      <c r="ACL25" s="33"/>
      <c r="ACM25" s="33"/>
      <c r="ACN25" s="33"/>
      <c r="ACO25" s="33"/>
      <c r="ACP25" s="33"/>
      <c r="ACQ25" s="33"/>
      <c r="ACR25" s="33"/>
      <c r="ACS25" s="33"/>
      <c r="ACT25" s="33"/>
      <c r="ACU25" s="33"/>
      <c r="ACV25" s="33"/>
      <c r="ACW25" s="33"/>
      <c r="ACX25" s="33"/>
      <c r="ACY25" s="33"/>
      <c r="ACZ25" s="33"/>
      <c r="ADA25" s="33"/>
      <c r="ADB25" s="33"/>
      <c r="ADC25" s="33"/>
      <c r="ADD25" s="33"/>
      <c r="ADE25" s="33"/>
      <c r="ADF25" s="33"/>
      <c r="ADG25" s="33"/>
      <c r="ADH25" s="33"/>
      <c r="ADI25" s="33"/>
      <c r="ADJ25" s="33"/>
      <c r="ADK25" s="33"/>
      <c r="ADL25" s="33"/>
      <c r="ADM25" s="33"/>
      <c r="ADN25" s="33"/>
      <c r="ADO25" s="33"/>
      <c r="ADP25" s="33"/>
      <c r="ADQ25" s="33"/>
      <c r="ADR25" s="33"/>
      <c r="ADS25" s="33"/>
      <c r="ADT25" s="33"/>
      <c r="ADU25" s="33"/>
      <c r="ADV25" s="33"/>
      <c r="ADW25" s="33"/>
      <c r="ADX25" s="33"/>
      <c r="ADY25" s="33"/>
      <c r="ADZ25" s="33"/>
      <c r="AEA25" s="33"/>
      <c r="AEB25" s="33"/>
      <c r="AEC25" s="33"/>
      <c r="AED25" s="33"/>
      <c r="AEE25" s="33"/>
      <c r="AEF25" s="33"/>
      <c r="AEG25" s="33"/>
      <c r="AEH25" s="33"/>
      <c r="AEI25" s="33"/>
      <c r="AEJ25" s="33"/>
      <c r="AEK25" s="33"/>
      <c r="AEL25" s="33"/>
      <c r="AEM25" s="33"/>
      <c r="AEN25" s="33"/>
      <c r="AEO25" s="33"/>
      <c r="AEP25" s="33"/>
      <c r="AEQ25" s="33"/>
      <c r="AER25" s="33"/>
      <c r="AES25" s="33"/>
      <c r="AET25" s="33"/>
      <c r="AEU25" s="33"/>
      <c r="AEV25" s="33"/>
      <c r="AEW25" s="33"/>
      <c r="AEX25" s="33"/>
      <c r="AEY25" s="33"/>
      <c r="AEZ25" s="33"/>
      <c r="AFA25" s="33"/>
      <c r="AFB25" s="33"/>
      <c r="AFC25" s="33"/>
      <c r="AFD25" s="33"/>
      <c r="AFE25" s="33"/>
      <c r="AFF25" s="33"/>
      <c r="AFG25" s="33"/>
      <c r="AFH25" s="33"/>
      <c r="AFI25" s="33"/>
      <c r="AFJ25" s="33"/>
      <c r="AFK25" s="33"/>
      <c r="AFL25" s="33"/>
      <c r="AFM25" s="33"/>
      <c r="AFN25" s="33"/>
      <c r="AFO25" s="33"/>
      <c r="AFP25" s="33"/>
      <c r="AFQ25" s="33"/>
      <c r="AFR25" s="33"/>
      <c r="AFS25" s="33"/>
      <c r="AFT25" s="33"/>
      <c r="AFU25" s="33"/>
      <c r="AFV25" s="33"/>
      <c r="AFW25" s="33"/>
      <c r="AFX25" s="33"/>
      <c r="AFY25" s="33"/>
      <c r="AFZ25" s="33"/>
      <c r="AGA25" s="33"/>
      <c r="AGB25" s="33"/>
      <c r="AGC25" s="33"/>
      <c r="AGD25" s="33"/>
      <c r="AGE25" s="33"/>
      <c r="AGF25" s="33"/>
      <c r="AGG25" s="33"/>
      <c r="AGH25" s="33"/>
      <c r="AGI25" s="33"/>
      <c r="AGJ25" s="33"/>
      <c r="AGK25" s="33"/>
      <c r="AGL25" s="33"/>
      <c r="AGM25" s="33"/>
      <c r="AGN25" s="33"/>
      <c r="AGO25" s="33"/>
      <c r="AGP25" s="33"/>
      <c r="AGQ25" s="33"/>
      <c r="AGR25" s="33"/>
      <c r="AGS25" s="33"/>
      <c r="AGT25" s="33"/>
      <c r="AGU25" s="33"/>
      <c r="AGV25" s="33"/>
      <c r="AGW25" s="33"/>
      <c r="AGX25" s="33"/>
      <c r="AGY25" s="33"/>
      <c r="AGZ25" s="33"/>
      <c r="AHA25" s="33"/>
      <c r="AHB25" s="33"/>
      <c r="AHC25" s="33"/>
      <c r="AHD25" s="33"/>
      <c r="AHE25" s="33"/>
      <c r="AHF25" s="33"/>
      <c r="AHG25" s="33"/>
      <c r="AHH25" s="33"/>
      <c r="AHI25" s="33"/>
      <c r="AHJ25" s="33"/>
      <c r="AHK25" s="33"/>
      <c r="AHL25" s="33"/>
      <c r="AHM25" s="33"/>
      <c r="AHN25" s="33"/>
      <c r="AHO25" s="33"/>
      <c r="AHP25" s="33"/>
      <c r="AHQ25" s="33"/>
      <c r="AHR25" s="33"/>
      <c r="AHS25" s="33"/>
      <c r="AHT25" s="33"/>
      <c r="AHU25" s="33"/>
      <c r="AHV25" s="33"/>
      <c r="AHW25" s="33"/>
      <c r="AHX25" s="33"/>
      <c r="AHY25" s="33"/>
      <c r="AHZ25" s="33"/>
      <c r="AIA25" s="33"/>
      <c r="AIB25" s="33"/>
      <c r="AIC25" s="33"/>
      <c r="AID25" s="33"/>
      <c r="AIE25" s="33"/>
      <c r="AIF25" s="33"/>
      <c r="AIG25" s="33"/>
      <c r="AIH25" s="33"/>
      <c r="AII25" s="33"/>
      <c r="AIJ25" s="33"/>
      <c r="AIK25" s="33"/>
      <c r="AIL25" s="33"/>
      <c r="AIM25" s="33"/>
      <c r="AIN25" s="33"/>
      <c r="AIO25" s="33"/>
      <c r="AIP25" s="33"/>
      <c r="AIQ25" s="33"/>
      <c r="AIR25" s="33"/>
      <c r="AIS25" s="33"/>
      <c r="AIT25" s="33"/>
      <c r="AIU25" s="33"/>
      <c r="AIV25" s="33"/>
      <c r="AIW25" s="33"/>
      <c r="AIX25" s="33"/>
      <c r="AIY25" s="33"/>
      <c r="AIZ25" s="33"/>
      <c r="AJA25" s="33"/>
      <c r="AJB25" s="33"/>
      <c r="AJC25" s="33"/>
      <c r="AJD25" s="33"/>
      <c r="AJE25" s="33"/>
      <c r="AJF25" s="33"/>
      <c r="AJG25" s="33"/>
      <c r="AJH25" s="33"/>
      <c r="AJI25" s="33"/>
      <c r="AJJ25" s="33"/>
      <c r="AJK25" s="33"/>
      <c r="AJL25" s="33"/>
      <c r="AJM25" s="33"/>
      <c r="AJN25" s="33"/>
      <c r="AJO25" s="33"/>
      <c r="AJP25" s="33"/>
      <c r="AJQ25" s="33"/>
      <c r="AJR25" s="33"/>
      <c r="AJS25" s="33"/>
      <c r="AJT25" s="33"/>
      <c r="AJU25" s="33"/>
      <c r="AJV25" s="33"/>
      <c r="AJW25" s="33"/>
      <c r="AJX25" s="33"/>
      <c r="AJY25" s="33"/>
      <c r="AJZ25" s="33"/>
      <c r="AKA25" s="33"/>
      <c r="AKB25" s="33"/>
      <c r="AKC25" s="33"/>
      <c r="AKD25" s="33"/>
      <c r="AKE25" s="33"/>
      <c r="AKF25" s="33"/>
      <c r="AKG25" s="33"/>
      <c r="AKH25" s="33"/>
      <c r="AKI25" s="33"/>
      <c r="AKJ25" s="33"/>
      <c r="AKK25" s="33"/>
      <c r="AKL25" s="33"/>
      <c r="AKM25" s="33"/>
      <c r="AKN25" s="33"/>
      <c r="AKO25" s="33"/>
      <c r="AKP25" s="33"/>
      <c r="AKQ25" s="33"/>
      <c r="AKR25" s="33"/>
      <c r="AKS25" s="33"/>
      <c r="AKT25" s="33"/>
      <c r="AKU25" s="33"/>
      <c r="AKV25" s="33"/>
      <c r="AKW25" s="33"/>
      <c r="AKX25" s="33"/>
      <c r="AKY25" s="33"/>
      <c r="AKZ25" s="33"/>
      <c r="ALA25" s="33"/>
      <c r="ALB25" s="33"/>
      <c r="ALC25" s="33"/>
      <c r="ALD25" s="33"/>
      <c r="ALE25" s="33"/>
      <c r="ALF25" s="33"/>
      <c r="ALG25" s="33"/>
      <c r="ALH25" s="33"/>
      <c r="ALI25" s="33"/>
      <c r="ALJ25" s="33"/>
      <c r="ALK25" s="33"/>
      <c r="ALL25" s="33"/>
      <c r="ALM25" s="33"/>
      <c r="ALN25" s="33"/>
      <c r="ALO25" s="33"/>
      <c r="ALP25" s="33"/>
      <c r="ALQ25" s="33"/>
      <c r="ALR25" s="33"/>
      <c r="ALS25" s="33"/>
      <c r="ALT25" s="33"/>
      <c r="ALU25" s="33"/>
      <c r="ALV25" s="33"/>
      <c r="ALW25" s="33"/>
      <c r="ALX25" s="33"/>
      <c r="ALY25" s="33"/>
      <c r="ALZ25" s="33"/>
      <c r="AMA25" s="33"/>
      <c r="AMB25" s="33"/>
      <c r="AMC25" s="33"/>
      <c r="AMD25" s="33"/>
      <c r="AME25" s="33"/>
      <c r="AMF25" s="33"/>
      <c r="AMG25" s="33"/>
      <c r="AMH25" s="33"/>
      <c r="AMI25" s="33"/>
      <c r="AMJ25" s="33"/>
      <c r="AMK25" s="33"/>
      <c r="AML25" s="33"/>
      <c r="AMM25" s="33"/>
      <c r="AMN25" s="33"/>
      <c r="AMO25" s="33"/>
    </row>
    <row r="26" spans="2:1029" ht="16.95" customHeight="1" x14ac:dyDescent="0.3">
      <c r="B26" s="136" t="s">
        <v>0</v>
      </c>
      <c r="C26" s="136"/>
      <c r="D26" s="136"/>
      <c r="E26" s="136"/>
      <c r="F26" s="136"/>
      <c r="G26" s="136"/>
      <c r="H26" s="136"/>
      <c r="I26" s="136"/>
      <c r="J26" s="136"/>
      <c r="L26" s="153" t="s">
        <v>0</v>
      </c>
      <c r="M26" s="154"/>
      <c r="N26" s="154"/>
      <c r="O26" s="154"/>
      <c r="P26" s="154"/>
      <c r="Q26" s="154"/>
      <c r="R26" s="154"/>
      <c r="S26" s="154"/>
      <c r="T26" s="154"/>
    </row>
    <row r="27" spans="2:1029" s="1" customFormat="1" ht="39.6" customHeight="1" x14ac:dyDescent="0.25">
      <c r="B27" s="140" t="s">
        <v>53</v>
      </c>
      <c r="C27" s="141"/>
      <c r="D27" s="141"/>
      <c r="E27" s="141"/>
      <c r="F27" s="141"/>
      <c r="G27" s="141"/>
      <c r="H27" s="141"/>
      <c r="I27" s="141"/>
      <c r="J27" s="141"/>
      <c r="L27" s="140" t="s">
        <v>52</v>
      </c>
      <c r="M27" s="141"/>
      <c r="N27" s="141"/>
      <c r="O27" s="141"/>
      <c r="P27" s="141"/>
      <c r="Q27" s="141"/>
      <c r="R27" s="141"/>
      <c r="S27" s="141"/>
      <c r="T27" s="141"/>
    </row>
    <row r="29" spans="2:1029" ht="16.95" customHeight="1" x14ac:dyDescent="0.3">
      <c r="B29" s="136" t="s">
        <v>1</v>
      </c>
      <c r="C29" s="136"/>
      <c r="D29" s="136"/>
      <c r="E29" s="136"/>
      <c r="F29" s="136"/>
      <c r="G29" s="136"/>
      <c r="H29" s="136"/>
      <c r="I29" s="136"/>
      <c r="J29" s="136"/>
      <c r="L29" s="153" t="s">
        <v>1</v>
      </c>
      <c r="M29" s="154"/>
      <c r="N29" s="154"/>
      <c r="O29" s="154"/>
      <c r="P29" s="154"/>
      <c r="Q29" s="154"/>
      <c r="R29" s="154"/>
      <c r="S29" s="154"/>
      <c r="T29" s="154"/>
    </row>
    <row r="30" spans="2:1029" s="9" customFormat="1" ht="41.4" customHeight="1" x14ac:dyDescent="0.3">
      <c r="B30" s="143" t="s">
        <v>2</v>
      </c>
      <c r="C30" s="144"/>
      <c r="D30" s="145"/>
      <c r="E30" s="90" t="s">
        <v>3</v>
      </c>
      <c r="F30" s="91" t="s">
        <v>4</v>
      </c>
      <c r="G30" s="92" t="s">
        <v>21</v>
      </c>
      <c r="H30" s="91" t="s">
        <v>12</v>
      </c>
      <c r="I30" s="91" t="s">
        <v>5</v>
      </c>
      <c r="J30" s="94" t="s">
        <v>9</v>
      </c>
      <c r="L30" s="149" t="s">
        <v>2</v>
      </c>
      <c r="M30" s="150"/>
      <c r="N30" s="151"/>
      <c r="O30" s="28" t="s">
        <v>3</v>
      </c>
      <c r="P30" s="8" t="s">
        <v>4</v>
      </c>
      <c r="Q30" s="7" t="s">
        <v>19</v>
      </c>
      <c r="R30" s="8" t="s">
        <v>12</v>
      </c>
      <c r="S30" s="86" t="s">
        <v>5</v>
      </c>
      <c r="T30" s="95" t="s">
        <v>9</v>
      </c>
    </row>
    <row r="31" spans="2:1029" s="9" customFormat="1" ht="25.05" customHeight="1" x14ac:dyDescent="0.3">
      <c r="B31" s="152" t="s">
        <v>33</v>
      </c>
      <c r="C31" s="152"/>
      <c r="D31" s="152"/>
      <c r="E31" s="39">
        <v>33</v>
      </c>
      <c r="F31" s="115">
        <v>26.25</v>
      </c>
      <c r="G31" s="51">
        <v>0.1</v>
      </c>
      <c r="H31" s="8"/>
      <c r="I31" s="8"/>
      <c r="J31" s="87"/>
      <c r="L31" s="152" t="s">
        <v>43</v>
      </c>
      <c r="M31" s="152"/>
      <c r="N31" s="152"/>
      <c r="O31" s="7">
        <v>60</v>
      </c>
      <c r="P31" s="29">
        <v>16.3</v>
      </c>
      <c r="Q31" s="51">
        <v>0.12</v>
      </c>
      <c r="R31" s="8"/>
      <c r="S31" s="8"/>
      <c r="T31" s="87"/>
    </row>
    <row r="32" spans="2:1029" s="9" customFormat="1" ht="25.05" customHeight="1" x14ac:dyDescent="0.3">
      <c r="B32" s="152" t="s">
        <v>34</v>
      </c>
      <c r="C32" s="152"/>
      <c r="D32" s="152"/>
      <c r="E32" s="39">
        <v>44</v>
      </c>
      <c r="F32" s="115">
        <v>6.75</v>
      </c>
      <c r="G32" s="51"/>
      <c r="H32" s="8"/>
      <c r="I32" s="8"/>
      <c r="J32" s="87"/>
      <c r="L32" s="152" t="s">
        <v>44</v>
      </c>
      <c r="M32" s="152"/>
      <c r="N32" s="152"/>
      <c r="O32" s="7">
        <v>20</v>
      </c>
      <c r="P32" s="29">
        <v>25</v>
      </c>
      <c r="Q32" s="51"/>
      <c r="R32" s="8"/>
      <c r="S32" s="8"/>
      <c r="T32" s="87"/>
    </row>
    <row r="33" spans="2:20" s="1" customFormat="1" ht="25.05" customHeight="1" x14ac:dyDescent="0.25">
      <c r="B33" s="133" t="s">
        <v>35</v>
      </c>
      <c r="C33" s="134" t="s">
        <v>35</v>
      </c>
      <c r="D33" s="135" t="s">
        <v>35</v>
      </c>
      <c r="E33" s="40">
        <v>55</v>
      </c>
      <c r="F33" s="117">
        <v>42.45</v>
      </c>
      <c r="G33" s="51">
        <v>0.09</v>
      </c>
      <c r="H33" s="12"/>
      <c r="I33" s="12"/>
      <c r="J33" s="88"/>
      <c r="L33" s="152" t="s">
        <v>45</v>
      </c>
      <c r="M33" s="152"/>
      <c r="N33" s="152"/>
      <c r="O33" s="11">
        <v>30</v>
      </c>
      <c r="P33" s="30">
        <v>26.5</v>
      </c>
      <c r="Q33" s="51">
        <v>0.05</v>
      </c>
      <c r="R33" s="12"/>
      <c r="S33" s="12"/>
      <c r="T33" s="88"/>
    </row>
    <row r="34" spans="2:20" s="1" customFormat="1" ht="25.05" customHeight="1" x14ac:dyDescent="0.25">
      <c r="B34" s="133" t="s">
        <v>36</v>
      </c>
      <c r="C34" s="134" t="s">
        <v>36</v>
      </c>
      <c r="D34" s="135" t="s">
        <v>36</v>
      </c>
      <c r="E34" s="41">
        <v>25</v>
      </c>
      <c r="F34" s="118">
        <v>42.45</v>
      </c>
      <c r="G34" s="51">
        <v>0.11</v>
      </c>
      <c r="H34" s="12"/>
      <c r="I34" s="12"/>
      <c r="J34" s="88"/>
      <c r="L34" s="152" t="s">
        <v>46</v>
      </c>
      <c r="M34" s="152"/>
      <c r="N34" s="152"/>
      <c r="O34" s="11">
        <v>50</v>
      </c>
      <c r="P34" s="30">
        <v>23.5</v>
      </c>
      <c r="Q34" s="27"/>
      <c r="R34" s="12"/>
      <c r="S34" s="12"/>
      <c r="T34" s="88"/>
    </row>
    <row r="35" spans="2:20" s="9" customFormat="1" ht="25.05" customHeight="1" x14ac:dyDescent="0.3">
      <c r="B35" s="152" t="s">
        <v>37</v>
      </c>
      <c r="C35" s="152"/>
      <c r="D35" s="152"/>
      <c r="E35" s="39">
        <v>60</v>
      </c>
      <c r="F35" s="29">
        <v>15.5</v>
      </c>
      <c r="G35" s="51">
        <v>7.0000000000000007E-2</v>
      </c>
      <c r="H35" s="8"/>
      <c r="I35" s="8"/>
      <c r="J35" s="88"/>
      <c r="L35" s="152" t="s">
        <v>47</v>
      </c>
      <c r="M35" s="152"/>
      <c r="N35" s="152"/>
      <c r="O35" s="7">
        <v>120</v>
      </c>
      <c r="P35" s="29">
        <v>35.5</v>
      </c>
      <c r="Q35" s="51">
        <v>7.0000000000000007E-2</v>
      </c>
      <c r="R35" s="8"/>
      <c r="S35" s="8"/>
      <c r="T35" s="88"/>
    </row>
    <row r="36" spans="2:20" s="9" customFormat="1" ht="25.05" customHeight="1" x14ac:dyDescent="0.3">
      <c r="B36" s="152" t="s">
        <v>40</v>
      </c>
      <c r="C36" s="152"/>
      <c r="D36" s="152"/>
      <c r="E36" s="66">
        <v>50</v>
      </c>
      <c r="F36" s="29">
        <v>9.99</v>
      </c>
      <c r="G36" s="51"/>
      <c r="H36" s="8"/>
      <c r="I36" s="8"/>
      <c r="J36" s="88"/>
      <c r="L36" s="133" t="s">
        <v>48</v>
      </c>
      <c r="M36" s="134" t="s">
        <v>48</v>
      </c>
      <c r="N36" s="135" t="s">
        <v>48</v>
      </c>
      <c r="O36" s="7">
        <v>50</v>
      </c>
      <c r="P36" s="29">
        <v>87.9</v>
      </c>
      <c r="Q36" s="51">
        <v>0.23</v>
      </c>
      <c r="R36" s="8"/>
      <c r="S36" s="8"/>
      <c r="T36" s="88"/>
    </row>
    <row r="37" spans="2:20" s="1" customFormat="1" ht="25.05" customHeight="1" x14ac:dyDescent="0.25">
      <c r="B37" s="152" t="s">
        <v>41</v>
      </c>
      <c r="C37" s="152"/>
      <c r="D37" s="152"/>
      <c r="E37" s="40">
        <v>120</v>
      </c>
      <c r="F37" s="30">
        <v>14.9</v>
      </c>
      <c r="G37" s="51">
        <v>0.25</v>
      </c>
      <c r="H37" s="12"/>
      <c r="I37" s="12"/>
      <c r="J37" s="88"/>
      <c r="L37" s="133" t="s">
        <v>49</v>
      </c>
      <c r="M37" s="134" t="s">
        <v>49</v>
      </c>
      <c r="N37" s="135" t="s">
        <v>49</v>
      </c>
      <c r="O37" s="11">
        <v>30</v>
      </c>
      <c r="P37" s="30">
        <v>65.25</v>
      </c>
      <c r="Q37" s="51"/>
      <c r="R37" s="12"/>
      <c r="S37" s="12"/>
      <c r="T37" s="88"/>
    </row>
    <row r="38" spans="2:20" s="1" customFormat="1" ht="25.05" customHeight="1" x14ac:dyDescent="0.25">
      <c r="B38" s="152" t="s">
        <v>42</v>
      </c>
      <c r="C38" s="152"/>
      <c r="D38" s="152"/>
      <c r="E38" s="41">
        <v>120</v>
      </c>
      <c r="F38" s="30">
        <v>9.99</v>
      </c>
      <c r="G38" s="51"/>
      <c r="H38" s="12"/>
      <c r="I38" s="12"/>
      <c r="J38" s="88"/>
      <c r="L38" s="133" t="s">
        <v>50</v>
      </c>
      <c r="M38" s="134" t="s">
        <v>50</v>
      </c>
      <c r="N38" s="135" t="s">
        <v>50</v>
      </c>
      <c r="O38" s="11">
        <v>120</v>
      </c>
      <c r="P38" s="30">
        <v>65.25</v>
      </c>
      <c r="Q38" s="51">
        <v>0.19</v>
      </c>
      <c r="R38" s="12"/>
      <c r="S38" s="12"/>
      <c r="T38" s="88"/>
    </row>
    <row r="39" spans="2:20" s="1" customFormat="1" ht="25.05" customHeight="1" x14ac:dyDescent="0.25">
      <c r="B39" s="42"/>
      <c r="C39" s="23"/>
      <c r="D39" s="23"/>
      <c r="E39" s="35"/>
      <c r="F39" s="10" t="s">
        <v>6</v>
      </c>
      <c r="G39" s="61"/>
      <c r="H39" s="13"/>
      <c r="I39" s="14"/>
      <c r="J39" s="25"/>
      <c r="L39" s="42"/>
      <c r="M39" s="23"/>
      <c r="N39" s="23"/>
      <c r="O39" s="35"/>
      <c r="P39" s="36" t="s">
        <v>6</v>
      </c>
      <c r="Q39" s="4"/>
      <c r="R39" s="13"/>
      <c r="S39" s="14"/>
      <c r="T39" s="25"/>
    </row>
    <row r="40" spans="2:20" s="1" customFormat="1" ht="25.05" customHeight="1" x14ac:dyDescent="0.25">
      <c r="B40" s="15"/>
      <c r="C40" s="22"/>
      <c r="D40" s="22"/>
      <c r="E40" s="22"/>
      <c r="F40" s="10" t="s">
        <v>16</v>
      </c>
      <c r="G40" s="61"/>
      <c r="H40" s="19"/>
      <c r="I40" s="14"/>
      <c r="J40" s="25"/>
      <c r="L40" s="15"/>
      <c r="M40" s="22"/>
      <c r="N40" s="22"/>
      <c r="O40" s="22"/>
      <c r="P40" s="36" t="s">
        <v>16</v>
      </c>
      <c r="Q40" s="4"/>
      <c r="R40" s="16"/>
      <c r="S40" s="14"/>
      <c r="T40" s="25"/>
    </row>
    <row r="41" spans="2:20" s="1" customFormat="1" ht="25.05" customHeight="1" x14ac:dyDescent="0.25">
      <c r="B41" s="156" t="s">
        <v>13</v>
      </c>
      <c r="C41" s="157"/>
      <c r="D41" s="158"/>
      <c r="E41" s="22"/>
      <c r="F41" s="10" t="s">
        <v>11</v>
      </c>
      <c r="G41" s="61"/>
      <c r="H41" s="18"/>
      <c r="I41" s="14"/>
      <c r="J41" s="25"/>
      <c r="L41" s="156" t="s">
        <v>13</v>
      </c>
      <c r="M41" s="157"/>
      <c r="N41" s="158"/>
      <c r="O41" s="22"/>
      <c r="P41" s="36" t="s">
        <v>11</v>
      </c>
      <c r="Q41" s="4"/>
      <c r="R41" s="18"/>
      <c r="S41" s="14"/>
      <c r="T41" s="25"/>
    </row>
    <row r="42" spans="2:20" s="1" customFormat="1" ht="25.05" customHeight="1" x14ac:dyDescent="0.25">
      <c r="B42" s="46" t="s">
        <v>14</v>
      </c>
      <c r="C42" s="57" t="s">
        <v>15</v>
      </c>
      <c r="D42" s="57" t="s">
        <v>9</v>
      </c>
      <c r="E42" s="62"/>
      <c r="F42" s="64" t="s">
        <v>7</v>
      </c>
      <c r="G42" s="17" t="s">
        <v>17</v>
      </c>
      <c r="H42" s="19"/>
      <c r="I42" s="14"/>
      <c r="J42" s="25"/>
      <c r="L42" s="46" t="s">
        <v>14</v>
      </c>
      <c r="M42" s="47" t="s">
        <v>15</v>
      </c>
      <c r="N42" s="48" t="s">
        <v>9</v>
      </c>
      <c r="O42" s="22"/>
      <c r="P42" s="36" t="s">
        <v>7</v>
      </c>
      <c r="R42" s="50" t="s">
        <v>17</v>
      </c>
      <c r="S42" s="14"/>
      <c r="T42" s="25"/>
    </row>
    <row r="43" spans="2:20" s="1" customFormat="1" ht="25.05" customHeight="1" x14ac:dyDescent="0.25">
      <c r="B43" s="85" t="s">
        <v>23</v>
      </c>
      <c r="C43" s="38">
        <v>5.5E-2</v>
      </c>
      <c r="D43" s="58"/>
      <c r="E43" s="63"/>
      <c r="F43" s="81" t="s">
        <v>8</v>
      </c>
      <c r="G43" s="61"/>
      <c r="H43" s="18"/>
      <c r="I43" s="14"/>
      <c r="J43" s="25"/>
      <c r="L43" s="85" t="s">
        <v>23</v>
      </c>
      <c r="M43" s="38">
        <v>5.5E-2</v>
      </c>
      <c r="N43" s="58"/>
      <c r="O43" s="22"/>
      <c r="P43" s="36" t="s">
        <v>8</v>
      </c>
      <c r="Q43" s="4"/>
      <c r="R43" s="18"/>
      <c r="S43" s="14"/>
      <c r="T43" s="25"/>
    </row>
    <row r="44" spans="2:20" s="1" customFormat="1" ht="25.05" customHeight="1" x14ac:dyDescent="0.25">
      <c r="B44" s="84" t="s">
        <v>22</v>
      </c>
      <c r="C44" s="60">
        <v>0.2</v>
      </c>
      <c r="D44" s="57"/>
      <c r="E44" s="62"/>
      <c r="F44" s="64" t="s">
        <v>9</v>
      </c>
      <c r="G44" s="4"/>
      <c r="H44" s="19"/>
      <c r="I44" s="14"/>
      <c r="J44" s="25"/>
      <c r="L44" s="84" t="s">
        <v>22</v>
      </c>
      <c r="M44" s="59">
        <v>0.2</v>
      </c>
      <c r="N44" s="48"/>
      <c r="O44" s="22"/>
      <c r="P44" s="36" t="s">
        <v>9</v>
      </c>
      <c r="Q44" s="4"/>
      <c r="R44" s="19"/>
      <c r="S44" s="14"/>
      <c r="T44" s="25"/>
    </row>
    <row r="45" spans="2:20" s="1" customFormat="1" ht="25.05" customHeight="1" x14ac:dyDescent="0.25">
      <c r="B45" s="43"/>
      <c r="C45" s="44"/>
      <c r="D45" s="45"/>
      <c r="E45" s="63"/>
      <c r="F45" s="65" t="s">
        <v>10</v>
      </c>
      <c r="G45" s="4"/>
      <c r="H45" s="13"/>
      <c r="I45" s="14"/>
      <c r="J45" s="25"/>
      <c r="L45" s="43"/>
      <c r="M45" s="44"/>
      <c r="N45" s="45"/>
      <c r="O45" s="22"/>
      <c r="P45" s="37" t="s">
        <v>10</v>
      </c>
      <c r="Q45" s="20"/>
      <c r="R45" s="21"/>
      <c r="S45" s="14"/>
      <c r="T45" s="25"/>
    </row>
    <row r="46" spans="2:20" s="1" customFormat="1" ht="16.95" customHeight="1" x14ac:dyDescent="0.25">
      <c r="B46" s="22"/>
      <c r="C46" s="22"/>
      <c r="D46" s="22"/>
      <c r="E46" s="22"/>
      <c r="F46" s="23"/>
      <c r="G46" s="23"/>
      <c r="H46" s="24"/>
      <c r="I46" s="25"/>
      <c r="J46" s="25"/>
      <c r="L46" s="22"/>
      <c r="M46" s="22"/>
      <c r="N46" s="22"/>
      <c r="O46" s="22"/>
      <c r="P46" s="23"/>
      <c r="Q46" s="23"/>
      <c r="R46" s="24"/>
      <c r="S46" s="25"/>
      <c r="T46" s="25"/>
    </row>
    <row r="47" spans="2:20" s="1" customFormat="1" ht="28.35" customHeight="1" x14ac:dyDescent="0.25">
      <c r="B47" s="3" t="s">
        <v>20</v>
      </c>
      <c r="C47" s="4"/>
      <c r="D47" s="4"/>
      <c r="E47" s="6"/>
      <c r="F47" s="26"/>
      <c r="G47" s="5"/>
      <c r="H47" s="5"/>
      <c r="I47" s="14"/>
      <c r="J47" s="25"/>
      <c r="L47" s="3" t="s">
        <v>20</v>
      </c>
      <c r="M47" s="4"/>
      <c r="N47" s="4"/>
      <c r="O47" s="6"/>
      <c r="P47" s="26"/>
      <c r="Q47" s="5"/>
      <c r="R47" s="5"/>
      <c r="S47" s="14"/>
      <c r="T47" s="25"/>
    </row>
    <row r="1048470" s="1" customFormat="1" ht="12.75" customHeight="1" x14ac:dyDescent="0.25"/>
    <row r="1048471" s="1" customFormat="1" ht="12.75" customHeight="1" x14ac:dyDescent="0.25"/>
    <row r="1048472" s="1" customFormat="1" ht="12.75" customHeight="1" x14ac:dyDescent="0.25"/>
    <row r="1048473" s="1" customFormat="1" ht="12.75" customHeight="1" x14ac:dyDescent="0.25"/>
    <row r="1048474" s="1" customFormat="1" ht="12.75" customHeight="1" x14ac:dyDescent="0.25"/>
    <row r="1048475" s="1" customFormat="1" ht="12.75" customHeight="1" x14ac:dyDescent="0.25"/>
    <row r="1048476" s="1" customFormat="1" ht="12.75" customHeight="1" x14ac:dyDescent="0.25"/>
    <row r="1048477" s="1" customFormat="1" ht="12.75" customHeight="1" x14ac:dyDescent="0.25"/>
    <row r="1048478" s="1" customFormat="1" ht="12.75" customHeight="1" x14ac:dyDescent="0.25"/>
    <row r="1048479" s="1" customFormat="1" ht="12.75" customHeight="1" x14ac:dyDescent="0.25"/>
    <row r="1048480" s="1" customFormat="1" ht="12.75" customHeight="1" x14ac:dyDescent="0.25"/>
    <row r="1048481" s="1" customFormat="1" ht="12.75" customHeight="1" x14ac:dyDescent="0.25"/>
    <row r="1048482" s="1" customFormat="1" ht="12.75" customHeight="1" x14ac:dyDescent="0.25"/>
    <row r="1048483" s="1" customFormat="1" ht="12.75" customHeight="1" x14ac:dyDescent="0.25"/>
    <row r="1048484" s="1" customFormat="1" ht="12.75" customHeight="1" x14ac:dyDescent="0.25"/>
    <row r="1048485" s="1" customFormat="1" ht="12.75" customHeight="1" x14ac:dyDescent="0.25"/>
    <row r="1048486" s="1" customFormat="1" ht="12.75" customHeight="1" x14ac:dyDescent="0.25"/>
    <row r="1048487" s="1" customFormat="1" ht="12.75" customHeight="1" x14ac:dyDescent="0.25"/>
    <row r="1048488" s="1" customFormat="1" ht="12.75" customHeight="1" x14ac:dyDescent="0.25"/>
    <row r="1048489" s="1" customFormat="1" ht="12.75" customHeight="1" x14ac:dyDescent="0.25"/>
    <row r="1048490" s="1" customFormat="1" ht="12.75" customHeight="1" x14ac:dyDescent="0.25"/>
    <row r="1048491" s="1" customFormat="1" ht="12.75" customHeight="1" x14ac:dyDescent="0.25"/>
    <row r="1048492" s="1" customFormat="1" ht="12.75" customHeight="1" x14ac:dyDescent="0.25"/>
    <row r="1048493" s="1" customFormat="1" ht="12.75" customHeight="1" x14ac:dyDescent="0.25"/>
    <row r="1048494" s="1" customFormat="1" ht="12.75" customHeight="1" x14ac:dyDescent="0.25"/>
    <row r="1048495" s="1" customFormat="1" ht="12.75" customHeight="1" x14ac:dyDescent="0.25"/>
    <row r="1048496" s="1" customFormat="1" ht="12.75" customHeight="1" x14ac:dyDescent="0.25"/>
    <row r="1048497" s="1" customFormat="1" ht="12.75" customHeight="1" x14ac:dyDescent="0.25"/>
    <row r="1048498" s="1" customFormat="1" ht="12.75" customHeight="1" x14ac:dyDescent="0.25"/>
    <row r="1048499" s="1" customFormat="1" ht="12.75" customHeight="1" x14ac:dyDescent="0.25"/>
    <row r="1048500" s="1" customFormat="1" ht="12.75" customHeight="1" x14ac:dyDescent="0.25"/>
    <row r="1048501" s="1" customFormat="1" ht="12.75" customHeight="1" x14ac:dyDescent="0.25"/>
    <row r="1048502" s="1" customFormat="1" ht="12.75" customHeight="1" x14ac:dyDescent="0.25"/>
    <row r="1048503" s="1" customFormat="1" ht="12.75" customHeight="1" x14ac:dyDescent="0.25"/>
    <row r="1048504" s="1" customFormat="1" ht="12.75" customHeight="1" x14ac:dyDescent="0.25"/>
    <row r="1048505" s="1" customFormat="1" ht="12.75" customHeight="1" x14ac:dyDescent="0.25"/>
    <row r="1048506" s="1" customFormat="1" ht="12.75" customHeight="1" x14ac:dyDescent="0.25"/>
    <row r="1048507" s="1" customFormat="1" ht="12.75" customHeight="1" x14ac:dyDescent="0.25"/>
    <row r="1048508" s="1" customFormat="1" ht="12.75" customHeight="1" x14ac:dyDescent="0.25"/>
    <row r="1048509" s="1" customFormat="1" ht="12.75" customHeight="1" x14ac:dyDescent="0.25"/>
    <row r="1048510" s="1" customFormat="1" ht="12.75" customHeight="1" x14ac:dyDescent="0.25"/>
    <row r="1048511" s="1" customFormat="1" ht="12.75" customHeight="1" x14ac:dyDescent="0.25"/>
    <row r="1048512" s="1" customFormat="1" ht="12.75" customHeight="1" x14ac:dyDescent="0.25"/>
    <row r="1048513" s="1" customFormat="1" ht="12.75" customHeight="1" x14ac:dyDescent="0.25"/>
    <row r="1048514" s="1" customFormat="1" ht="12.75" customHeight="1" x14ac:dyDescent="0.25"/>
    <row r="1048515" s="1" customFormat="1" ht="12.75" customHeight="1" x14ac:dyDescent="0.25"/>
    <row r="1048516" s="1" customFormat="1" ht="12.75" customHeight="1" x14ac:dyDescent="0.25"/>
    <row r="1048517" s="1" customFormat="1" ht="12.75" customHeight="1" x14ac:dyDescent="0.25"/>
    <row r="1048518" s="1" customFormat="1" ht="12.75" customHeight="1" x14ac:dyDescent="0.25"/>
    <row r="1048519" s="1" customFormat="1" ht="12.75" customHeight="1" x14ac:dyDescent="0.25"/>
    <row r="1048520" s="1" customFormat="1" ht="12.75" customHeight="1" x14ac:dyDescent="0.25"/>
    <row r="1048521" s="1" customFormat="1" ht="12.75" customHeight="1" x14ac:dyDescent="0.25"/>
    <row r="1048522" s="1" customFormat="1" ht="12.75" customHeight="1" x14ac:dyDescent="0.25"/>
    <row r="1048523" s="1" customFormat="1" ht="12.75" customHeight="1" x14ac:dyDescent="0.25"/>
    <row r="1048524" s="1" customFormat="1" ht="12.75" customHeight="1" x14ac:dyDescent="0.25"/>
    <row r="1048525" s="1" customFormat="1" ht="12.75" customHeight="1" x14ac:dyDescent="0.25"/>
    <row r="1048526" s="1" customFormat="1" ht="12.75" customHeight="1" x14ac:dyDescent="0.25"/>
    <row r="1048527" s="1" customFormat="1" ht="12.75" customHeight="1" x14ac:dyDescent="0.25"/>
    <row r="1048528" s="1" customFormat="1" ht="12.75" customHeight="1" x14ac:dyDescent="0.25"/>
    <row r="1048529" s="1" customFormat="1" ht="12.75" customHeight="1" x14ac:dyDescent="0.25"/>
    <row r="1048530" s="1" customFormat="1" ht="12.75" customHeight="1" x14ac:dyDescent="0.25"/>
    <row r="1048531" s="1" customFormat="1" ht="12.75" customHeight="1" x14ac:dyDescent="0.25"/>
    <row r="1048532" s="1" customFormat="1" ht="12.75" customHeight="1" x14ac:dyDescent="0.25"/>
    <row r="1048533" s="1" customFormat="1" ht="12.75" customHeight="1" x14ac:dyDescent="0.25"/>
    <row r="1048534" s="1" customFormat="1" ht="12.75" customHeight="1" x14ac:dyDescent="0.25"/>
    <row r="1048535" s="1" customFormat="1" ht="12.75" customHeight="1" x14ac:dyDescent="0.25"/>
    <row r="1048536" s="1" customFormat="1" ht="12.75" customHeight="1" x14ac:dyDescent="0.25"/>
    <row r="1048537" s="1" customFormat="1" ht="12.75" customHeight="1" x14ac:dyDescent="0.25"/>
    <row r="1048538" s="1" customFormat="1" ht="12.75" customHeight="1" x14ac:dyDescent="0.25"/>
    <row r="1048539" s="1" customFormat="1" ht="12.75" customHeight="1" x14ac:dyDescent="0.25"/>
    <row r="1048540" s="1" customFormat="1" ht="12.75" customHeight="1" x14ac:dyDescent="0.25"/>
  </sheetData>
  <mergeCells count="45">
    <mergeCell ref="B38:D38"/>
    <mergeCell ref="L38:N38"/>
    <mergeCell ref="B41:D41"/>
    <mergeCell ref="L41:N41"/>
    <mergeCell ref="B29:J29"/>
    <mergeCell ref="L29:T29"/>
    <mergeCell ref="B31:D31"/>
    <mergeCell ref="L31:N31"/>
    <mergeCell ref="B32:D32"/>
    <mergeCell ref="L32:N32"/>
    <mergeCell ref="B33:D33"/>
    <mergeCell ref="L37:N37"/>
    <mergeCell ref="B36:D36"/>
    <mergeCell ref="B35:D35"/>
    <mergeCell ref="B37:D37"/>
    <mergeCell ref="B30:D30"/>
    <mergeCell ref="B10:D10"/>
    <mergeCell ref="B11:D11"/>
    <mergeCell ref="B12:D12"/>
    <mergeCell ref="L15:N15"/>
    <mergeCell ref="B15:D15"/>
    <mergeCell ref="L12:N12"/>
    <mergeCell ref="B26:J26"/>
    <mergeCell ref="B27:J27"/>
    <mergeCell ref="L26:T26"/>
    <mergeCell ref="L11:N11"/>
    <mergeCell ref="P19:R19"/>
    <mergeCell ref="L20:M20"/>
    <mergeCell ref="L27:T27"/>
    <mergeCell ref="L36:N36"/>
    <mergeCell ref="B4:J4"/>
    <mergeCell ref="B5:J5"/>
    <mergeCell ref="L4:T4"/>
    <mergeCell ref="L5:T5"/>
    <mergeCell ref="B9:D9"/>
    <mergeCell ref="B8:D8"/>
    <mergeCell ref="L8:N8"/>
    <mergeCell ref="B7:J7"/>
    <mergeCell ref="L7:T7"/>
    <mergeCell ref="L9:N9"/>
    <mergeCell ref="L30:N30"/>
    <mergeCell ref="L33:N33"/>
    <mergeCell ref="B34:D34"/>
    <mergeCell ref="L34:N34"/>
    <mergeCell ref="L35:N35"/>
  </mergeCell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76" pageOrder="overThenDown" orientation="landscape" useFirstPageNumber="1" r:id="rId1"/>
  <headerFooter alignWithMargins="0">
    <oddFooter>&amp;L&amp;8 &amp;G CERPEG 2020 | Co-Intervention Maths &amp;CLA FACTURATION
&amp;A&amp;R&amp;8&amp;P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370C3-43D8-488E-ADFE-D18B178840FA}">
  <sheetPr>
    <tabColor theme="5" tint="-0.249977111117893"/>
    <pageSetUpPr fitToPage="1"/>
  </sheetPr>
  <dimension ref="B3:AMO1048540"/>
  <sheetViews>
    <sheetView showGridLines="0" tabSelected="1" view="pageBreakPreview" zoomScale="80" zoomScaleNormal="100" zoomScaleSheetLayoutView="80" workbookViewId="0">
      <selection activeCell="H13" sqref="H13"/>
    </sheetView>
  </sheetViews>
  <sheetFormatPr baseColWidth="10" defaultRowHeight="14.1" customHeight="1" x14ac:dyDescent="0.3"/>
  <cols>
    <col min="1" max="1" width="1.296875" style="2" customWidth="1"/>
    <col min="2" max="2" width="11.5" style="1" customWidth="1"/>
    <col min="3" max="3" width="7.09765625" style="1" customWidth="1"/>
    <col min="4" max="4" width="11.8984375" style="1" customWidth="1"/>
    <col min="5" max="5" width="8.59765625" style="1" customWidth="1"/>
    <col min="6" max="6" width="9.69921875" style="1" customWidth="1"/>
    <col min="7" max="7" width="8.69921875" style="1" customWidth="1"/>
    <col min="8" max="8" width="12.5" style="1" customWidth="1"/>
    <col min="9" max="9" width="14.59765625" style="1" customWidth="1"/>
    <col min="10" max="10" width="2.5" style="1" customWidth="1"/>
    <col min="11" max="11" width="1.296875" style="2" customWidth="1"/>
    <col min="12" max="12" width="14.19921875" style="1" customWidth="1"/>
    <col min="13" max="13" width="7.09765625" style="1" customWidth="1"/>
    <col min="14" max="14" width="14.796875" style="1" customWidth="1"/>
    <col min="15" max="15" width="8.59765625" style="1" customWidth="1"/>
    <col min="16" max="16" width="7.796875" style="1" customWidth="1"/>
    <col min="17" max="17" width="8.69921875" style="1" customWidth="1"/>
    <col min="18" max="19" width="12.5" style="1" customWidth="1"/>
    <col min="20" max="20" width="2.59765625" style="1" customWidth="1"/>
    <col min="21" max="21" width="10.69921875" style="1" customWidth="1"/>
    <col min="22" max="22" width="5.796875" style="1" customWidth="1"/>
    <col min="23" max="23" width="20.5" style="1" customWidth="1"/>
    <col min="24" max="1029" width="10.69921875" style="1" customWidth="1"/>
    <col min="1030" max="16384" width="11.19921875" style="2"/>
  </cols>
  <sheetData>
    <row r="3" spans="2:1029" s="34" customFormat="1" ht="32.4" customHeight="1" x14ac:dyDescent="0.35">
      <c r="B3" s="31" t="s">
        <v>28</v>
      </c>
      <c r="C3" s="83"/>
      <c r="D3" s="83"/>
      <c r="E3" s="83"/>
      <c r="F3" s="83"/>
      <c r="G3" s="89" t="s">
        <v>18</v>
      </c>
      <c r="H3" s="83"/>
      <c r="I3" s="83"/>
      <c r="J3" s="83"/>
      <c r="L3" s="31" t="s">
        <v>29</v>
      </c>
      <c r="M3" s="83"/>
      <c r="N3" s="83"/>
      <c r="O3" s="83"/>
      <c r="P3" s="83"/>
      <c r="Q3" s="89" t="s">
        <v>18</v>
      </c>
      <c r="R3" s="83"/>
      <c r="S3" s="83"/>
      <c r="T3" s="8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  <c r="IW3" s="33"/>
      <c r="IX3" s="33"/>
      <c r="IY3" s="33"/>
      <c r="IZ3" s="33"/>
      <c r="JA3" s="33"/>
      <c r="JB3" s="33"/>
      <c r="JC3" s="33"/>
      <c r="JD3" s="33"/>
      <c r="JE3" s="33"/>
      <c r="JF3" s="33"/>
      <c r="JG3" s="33"/>
      <c r="JH3" s="33"/>
      <c r="JI3" s="33"/>
      <c r="JJ3" s="33"/>
      <c r="JK3" s="33"/>
      <c r="JL3" s="33"/>
      <c r="JM3" s="33"/>
      <c r="JN3" s="33"/>
      <c r="JO3" s="33"/>
      <c r="JP3" s="33"/>
      <c r="JQ3" s="33"/>
      <c r="JR3" s="33"/>
      <c r="JS3" s="33"/>
      <c r="JT3" s="33"/>
      <c r="JU3" s="33"/>
      <c r="JV3" s="33"/>
      <c r="JW3" s="33"/>
      <c r="JX3" s="33"/>
      <c r="JY3" s="33"/>
      <c r="JZ3" s="33"/>
      <c r="KA3" s="33"/>
      <c r="KB3" s="33"/>
      <c r="KC3" s="33"/>
      <c r="KD3" s="33"/>
      <c r="KE3" s="33"/>
      <c r="KF3" s="33"/>
      <c r="KG3" s="33"/>
      <c r="KH3" s="33"/>
      <c r="KI3" s="33"/>
      <c r="KJ3" s="33"/>
      <c r="KK3" s="33"/>
      <c r="KL3" s="33"/>
      <c r="KM3" s="33"/>
      <c r="KN3" s="33"/>
      <c r="KO3" s="33"/>
      <c r="KP3" s="33"/>
      <c r="KQ3" s="33"/>
      <c r="KR3" s="33"/>
      <c r="KS3" s="33"/>
      <c r="KT3" s="33"/>
      <c r="KU3" s="33"/>
      <c r="KV3" s="33"/>
      <c r="KW3" s="33"/>
      <c r="KX3" s="33"/>
      <c r="KY3" s="33"/>
      <c r="KZ3" s="33"/>
      <c r="LA3" s="33"/>
      <c r="LB3" s="33"/>
      <c r="LC3" s="33"/>
      <c r="LD3" s="33"/>
      <c r="LE3" s="33"/>
      <c r="LF3" s="33"/>
      <c r="LG3" s="33"/>
      <c r="LH3" s="33"/>
      <c r="LI3" s="33"/>
      <c r="LJ3" s="33"/>
      <c r="LK3" s="33"/>
      <c r="LL3" s="33"/>
      <c r="LM3" s="33"/>
      <c r="LN3" s="33"/>
      <c r="LO3" s="33"/>
      <c r="LP3" s="33"/>
      <c r="LQ3" s="33"/>
      <c r="LR3" s="33"/>
      <c r="LS3" s="33"/>
      <c r="LT3" s="33"/>
      <c r="LU3" s="33"/>
      <c r="LV3" s="33"/>
      <c r="LW3" s="33"/>
      <c r="LX3" s="33"/>
      <c r="LY3" s="33"/>
      <c r="LZ3" s="33"/>
      <c r="MA3" s="33"/>
      <c r="MB3" s="33"/>
      <c r="MC3" s="33"/>
      <c r="MD3" s="33"/>
      <c r="ME3" s="33"/>
      <c r="MF3" s="33"/>
      <c r="MG3" s="33"/>
      <c r="MH3" s="33"/>
      <c r="MI3" s="33"/>
      <c r="MJ3" s="33"/>
      <c r="MK3" s="33"/>
      <c r="ML3" s="33"/>
      <c r="MM3" s="33"/>
      <c r="MN3" s="33"/>
      <c r="MO3" s="33"/>
      <c r="MP3" s="33"/>
      <c r="MQ3" s="33"/>
      <c r="MR3" s="33"/>
      <c r="MS3" s="33"/>
      <c r="MT3" s="33"/>
      <c r="MU3" s="33"/>
      <c r="MV3" s="33"/>
      <c r="MW3" s="33"/>
      <c r="MX3" s="33"/>
      <c r="MY3" s="33"/>
      <c r="MZ3" s="33"/>
      <c r="NA3" s="33"/>
      <c r="NB3" s="33"/>
      <c r="NC3" s="33"/>
      <c r="ND3" s="33"/>
      <c r="NE3" s="33"/>
      <c r="NF3" s="33"/>
      <c r="NG3" s="33"/>
      <c r="NH3" s="33"/>
      <c r="NI3" s="33"/>
      <c r="NJ3" s="33"/>
      <c r="NK3" s="33"/>
      <c r="NL3" s="33"/>
      <c r="NM3" s="33"/>
      <c r="NN3" s="33"/>
      <c r="NO3" s="33"/>
      <c r="NP3" s="33"/>
      <c r="NQ3" s="33"/>
      <c r="NR3" s="33"/>
      <c r="NS3" s="33"/>
      <c r="NT3" s="33"/>
      <c r="NU3" s="33"/>
      <c r="NV3" s="33"/>
      <c r="NW3" s="33"/>
      <c r="NX3" s="33"/>
      <c r="NY3" s="33"/>
      <c r="NZ3" s="33"/>
      <c r="OA3" s="33"/>
      <c r="OB3" s="33"/>
      <c r="OC3" s="33"/>
      <c r="OD3" s="33"/>
      <c r="OE3" s="33"/>
      <c r="OF3" s="33"/>
      <c r="OG3" s="33"/>
      <c r="OH3" s="33"/>
      <c r="OI3" s="33"/>
      <c r="OJ3" s="33"/>
      <c r="OK3" s="33"/>
      <c r="OL3" s="33"/>
      <c r="OM3" s="33"/>
      <c r="ON3" s="33"/>
      <c r="OO3" s="33"/>
      <c r="OP3" s="33"/>
      <c r="OQ3" s="33"/>
      <c r="OR3" s="33"/>
      <c r="OS3" s="33"/>
      <c r="OT3" s="33"/>
      <c r="OU3" s="33"/>
      <c r="OV3" s="33"/>
      <c r="OW3" s="33"/>
      <c r="OX3" s="33"/>
      <c r="OY3" s="33"/>
      <c r="OZ3" s="33"/>
      <c r="PA3" s="33"/>
      <c r="PB3" s="33"/>
      <c r="PC3" s="33"/>
      <c r="PD3" s="33"/>
      <c r="PE3" s="33"/>
      <c r="PF3" s="33"/>
      <c r="PG3" s="33"/>
      <c r="PH3" s="33"/>
      <c r="PI3" s="33"/>
      <c r="PJ3" s="33"/>
      <c r="PK3" s="33"/>
      <c r="PL3" s="33"/>
      <c r="PM3" s="33"/>
      <c r="PN3" s="33"/>
      <c r="PO3" s="33"/>
      <c r="PP3" s="33"/>
      <c r="PQ3" s="33"/>
      <c r="PR3" s="33"/>
      <c r="PS3" s="33"/>
      <c r="PT3" s="33"/>
      <c r="PU3" s="33"/>
      <c r="PV3" s="33"/>
      <c r="PW3" s="33"/>
      <c r="PX3" s="33"/>
      <c r="PY3" s="33"/>
      <c r="PZ3" s="33"/>
      <c r="QA3" s="33"/>
      <c r="QB3" s="33"/>
      <c r="QC3" s="33"/>
      <c r="QD3" s="33"/>
      <c r="QE3" s="33"/>
      <c r="QF3" s="33"/>
      <c r="QG3" s="33"/>
      <c r="QH3" s="33"/>
      <c r="QI3" s="33"/>
      <c r="QJ3" s="33"/>
      <c r="QK3" s="33"/>
      <c r="QL3" s="33"/>
      <c r="QM3" s="33"/>
      <c r="QN3" s="33"/>
      <c r="QO3" s="33"/>
      <c r="QP3" s="33"/>
      <c r="QQ3" s="33"/>
      <c r="QR3" s="33"/>
      <c r="QS3" s="33"/>
      <c r="QT3" s="33"/>
      <c r="QU3" s="33"/>
      <c r="QV3" s="33"/>
      <c r="QW3" s="33"/>
      <c r="QX3" s="33"/>
      <c r="QY3" s="33"/>
      <c r="QZ3" s="33"/>
      <c r="RA3" s="33"/>
      <c r="RB3" s="33"/>
      <c r="RC3" s="33"/>
      <c r="RD3" s="33"/>
      <c r="RE3" s="33"/>
      <c r="RF3" s="33"/>
      <c r="RG3" s="33"/>
      <c r="RH3" s="33"/>
      <c r="RI3" s="33"/>
      <c r="RJ3" s="33"/>
      <c r="RK3" s="33"/>
      <c r="RL3" s="33"/>
      <c r="RM3" s="33"/>
      <c r="RN3" s="33"/>
      <c r="RO3" s="33"/>
      <c r="RP3" s="33"/>
      <c r="RQ3" s="33"/>
      <c r="RR3" s="33"/>
      <c r="RS3" s="33"/>
      <c r="RT3" s="33"/>
      <c r="RU3" s="33"/>
      <c r="RV3" s="33"/>
      <c r="RW3" s="33"/>
      <c r="RX3" s="33"/>
      <c r="RY3" s="33"/>
      <c r="RZ3" s="33"/>
      <c r="SA3" s="33"/>
      <c r="SB3" s="33"/>
      <c r="SC3" s="33"/>
      <c r="SD3" s="33"/>
      <c r="SE3" s="33"/>
      <c r="SF3" s="33"/>
      <c r="SG3" s="33"/>
      <c r="SH3" s="33"/>
      <c r="SI3" s="33"/>
      <c r="SJ3" s="33"/>
      <c r="SK3" s="33"/>
      <c r="SL3" s="33"/>
      <c r="SM3" s="33"/>
      <c r="SN3" s="33"/>
      <c r="SO3" s="33"/>
      <c r="SP3" s="33"/>
      <c r="SQ3" s="33"/>
      <c r="SR3" s="33"/>
      <c r="SS3" s="33"/>
      <c r="ST3" s="33"/>
      <c r="SU3" s="33"/>
      <c r="SV3" s="33"/>
      <c r="SW3" s="33"/>
      <c r="SX3" s="33"/>
      <c r="SY3" s="33"/>
      <c r="SZ3" s="33"/>
      <c r="TA3" s="33"/>
      <c r="TB3" s="33"/>
      <c r="TC3" s="33"/>
      <c r="TD3" s="33"/>
      <c r="TE3" s="33"/>
      <c r="TF3" s="33"/>
      <c r="TG3" s="33"/>
      <c r="TH3" s="33"/>
      <c r="TI3" s="33"/>
      <c r="TJ3" s="33"/>
      <c r="TK3" s="33"/>
      <c r="TL3" s="33"/>
      <c r="TM3" s="33"/>
      <c r="TN3" s="33"/>
      <c r="TO3" s="33"/>
      <c r="TP3" s="33"/>
      <c r="TQ3" s="33"/>
      <c r="TR3" s="33"/>
      <c r="TS3" s="33"/>
      <c r="TT3" s="33"/>
      <c r="TU3" s="33"/>
      <c r="TV3" s="33"/>
      <c r="TW3" s="33"/>
      <c r="TX3" s="33"/>
      <c r="TY3" s="33"/>
      <c r="TZ3" s="33"/>
      <c r="UA3" s="33"/>
      <c r="UB3" s="33"/>
      <c r="UC3" s="33"/>
      <c r="UD3" s="33"/>
      <c r="UE3" s="33"/>
      <c r="UF3" s="33"/>
      <c r="UG3" s="33"/>
      <c r="UH3" s="33"/>
      <c r="UI3" s="33"/>
      <c r="UJ3" s="33"/>
      <c r="UK3" s="33"/>
      <c r="UL3" s="33"/>
      <c r="UM3" s="33"/>
      <c r="UN3" s="33"/>
      <c r="UO3" s="33"/>
      <c r="UP3" s="33"/>
      <c r="UQ3" s="33"/>
      <c r="UR3" s="33"/>
      <c r="US3" s="33"/>
      <c r="UT3" s="33"/>
      <c r="UU3" s="33"/>
      <c r="UV3" s="33"/>
      <c r="UW3" s="33"/>
      <c r="UX3" s="33"/>
      <c r="UY3" s="33"/>
      <c r="UZ3" s="33"/>
      <c r="VA3" s="33"/>
      <c r="VB3" s="33"/>
      <c r="VC3" s="33"/>
      <c r="VD3" s="33"/>
      <c r="VE3" s="33"/>
      <c r="VF3" s="33"/>
      <c r="VG3" s="33"/>
      <c r="VH3" s="33"/>
      <c r="VI3" s="33"/>
      <c r="VJ3" s="33"/>
      <c r="VK3" s="33"/>
      <c r="VL3" s="33"/>
      <c r="VM3" s="33"/>
      <c r="VN3" s="33"/>
      <c r="VO3" s="33"/>
      <c r="VP3" s="33"/>
      <c r="VQ3" s="33"/>
      <c r="VR3" s="33"/>
      <c r="VS3" s="33"/>
      <c r="VT3" s="33"/>
      <c r="VU3" s="33"/>
      <c r="VV3" s="33"/>
      <c r="VW3" s="33"/>
      <c r="VX3" s="33"/>
      <c r="VY3" s="33"/>
      <c r="VZ3" s="33"/>
      <c r="WA3" s="33"/>
      <c r="WB3" s="33"/>
      <c r="WC3" s="33"/>
      <c r="WD3" s="33"/>
      <c r="WE3" s="33"/>
      <c r="WF3" s="33"/>
      <c r="WG3" s="33"/>
      <c r="WH3" s="33"/>
      <c r="WI3" s="33"/>
      <c r="WJ3" s="33"/>
      <c r="WK3" s="33"/>
      <c r="WL3" s="33"/>
      <c r="WM3" s="33"/>
      <c r="WN3" s="33"/>
      <c r="WO3" s="33"/>
      <c r="WP3" s="33"/>
      <c r="WQ3" s="33"/>
      <c r="WR3" s="33"/>
      <c r="WS3" s="33"/>
      <c r="WT3" s="33"/>
      <c r="WU3" s="33"/>
      <c r="WV3" s="33"/>
      <c r="WW3" s="33"/>
      <c r="WX3" s="33"/>
      <c r="WY3" s="33"/>
      <c r="WZ3" s="33"/>
      <c r="XA3" s="33"/>
      <c r="XB3" s="33"/>
      <c r="XC3" s="33"/>
      <c r="XD3" s="33"/>
      <c r="XE3" s="33"/>
      <c r="XF3" s="33"/>
      <c r="XG3" s="33"/>
      <c r="XH3" s="33"/>
      <c r="XI3" s="33"/>
      <c r="XJ3" s="33"/>
      <c r="XK3" s="33"/>
      <c r="XL3" s="33"/>
      <c r="XM3" s="33"/>
      <c r="XN3" s="33"/>
      <c r="XO3" s="33"/>
      <c r="XP3" s="33"/>
      <c r="XQ3" s="33"/>
      <c r="XR3" s="33"/>
      <c r="XS3" s="33"/>
      <c r="XT3" s="33"/>
      <c r="XU3" s="33"/>
      <c r="XV3" s="33"/>
      <c r="XW3" s="33"/>
      <c r="XX3" s="33"/>
      <c r="XY3" s="33"/>
      <c r="XZ3" s="33"/>
      <c r="YA3" s="33"/>
      <c r="YB3" s="33"/>
      <c r="YC3" s="33"/>
      <c r="YD3" s="33"/>
      <c r="YE3" s="33"/>
      <c r="YF3" s="33"/>
      <c r="YG3" s="33"/>
      <c r="YH3" s="33"/>
      <c r="YI3" s="33"/>
      <c r="YJ3" s="33"/>
      <c r="YK3" s="33"/>
      <c r="YL3" s="33"/>
      <c r="YM3" s="33"/>
      <c r="YN3" s="33"/>
      <c r="YO3" s="33"/>
      <c r="YP3" s="33"/>
      <c r="YQ3" s="33"/>
      <c r="YR3" s="33"/>
      <c r="YS3" s="33"/>
      <c r="YT3" s="33"/>
      <c r="YU3" s="33"/>
      <c r="YV3" s="33"/>
      <c r="YW3" s="33"/>
      <c r="YX3" s="33"/>
      <c r="YY3" s="33"/>
      <c r="YZ3" s="33"/>
      <c r="ZA3" s="33"/>
      <c r="ZB3" s="33"/>
      <c r="ZC3" s="33"/>
      <c r="ZD3" s="33"/>
      <c r="ZE3" s="33"/>
      <c r="ZF3" s="33"/>
      <c r="ZG3" s="33"/>
      <c r="ZH3" s="33"/>
      <c r="ZI3" s="33"/>
      <c r="ZJ3" s="33"/>
      <c r="ZK3" s="33"/>
      <c r="ZL3" s="33"/>
      <c r="ZM3" s="33"/>
      <c r="ZN3" s="33"/>
      <c r="ZO3" s="33"/>
      <c r="ZP3" s="33"/>
      <c r="ZQ3" s="33"/>
      <c r="ZR3" s="33"/>
      <c r="ZS3" s="33"/>
      <c r="ZT3" s="33"/>
      <c r="ZU3" s="33"/>
      <c r="ZV3" s="33"/>
      <c r="ZW3" s="33"/>
      <c r="ZX3" s="33"/>
      <c r="ZY3" s="33"/>
      <c r="ZZ3" s="33"/>
      <c r="AAA3" s="33"/>
      <c r="AAB3" s="33"/>
      <c r="AAC3" s="33"/>
      <c r="AAD3" s="33"/>
      <c r="AAE3" s="33"/>
      <c r="AAF3" s="33"/>
      <c r="AAG3" s="33"/>
      <c r="AAH3" s="33"/>
      <c r="AAI3" s="33"/>
      <c r="AAJ3" s="33"/>
      <c r="AAK3" s="33"/>
      <c r="AAL3" s="33"/>
      <c r="AAM3" s="33"/>
      <c r="AAN3" s="33"/>
      <c r="AAO3" s="33"/>
      <c r="AAP3" s="33"/>
      <c r="AAQ3" s="33"/>
      <c r="AAR3" s="33"/>
      <c r="AAS3" s="33"/>
      <c r="AAT3" s="33"/>
      <c r="AAU3" s="33"/>
      <c r="AAV3" s="33"/>
      <c r="AAW3" s="33"/>
      <c r="AAX3" s="33"/>
      <c r="AAY3" s="33"/>
      <c r="AAZ3" s="33"/>
      <c r="ABA3" s="33"/>
      <c r="ABB3" s="33"/>
      <c r="ABC3" s="33"/>
      <c r="ABD3" s="33"/>
      <c r="ABE3" s="33"/>
      <c r="ABF3" s="33"/>
      <c r="ABG3" s="33"/>
      <c r="ABH3" s="33"/>
      <c r="ABI3" s="33"/>
      <c r="ABJ3" s="33"/>
      <c r="ABK3" s="33"/>
      <c r="ABL3" s="33"/>
      <c r="ABM3" s="33"/>
      <c r="ABN3" s="33"/>
      <c r="ABO3" s="33"/>
      <c r="ABP3" s="33"/>
      <c r="ABQ3" s="33"/>
      <c r="ABR3" s="33"/>
      <c r="ABS3" s="33"/>
      <c r="ABT3" s="33"/>
      <c r="ABU3" s="33"/>
      <c r="ABV3" s="33"/>
      <c r="ABW3" s="33"/>
      <c r="ABX3" s="33"/>
      <c r="ABY3" s="33"/>
      <c r="ABZ3" s="33"/>
      <c r="ACA3" s="33"/>
      <c r="ACB3" s="33"/>
      <c r="ACC3" s="33"/>
      <c r="ACD3" s="33"/>
      <c r="ACE3" s="33"/>
      <c r="ACF3" s="33"/>
      <c r="ACG3" s="33"/>
      <c r="ACH3" s="33"/>
      <c r="ACI3" s="33"/>
      <c r="ACJ3" s="33"/>
      <c r="ACK3" s="33"/>
      <c r="ACL3" s="33"/>
      <c r="ACM3" s="33"/>
      <c r="ACN3" s="33"/>
      <c r="ACO3" s="33"/>
      <c r="ACP3" s="33"/>
      <c r="ACQ3" s="33"/>
      <c r="ACR3" s="33"/>
      <c r="ACS3" s="33"/>
      <c r="ACT3" s="33"/>
      <c r="ACU3" s="33"/>
      <c r="ACV3" s="33"/>
      <c r="ACW3" s="33"/>
      <c r="ACX3" s="33"/>
      <c r="ACY3" s="33"/>
      <c r="ACZ3" s="33"/>
      <c r="ADA3" s="33"/>
      <c r="ADB3" s="33"/>
      <c r="ADC3" s="33"/>
      <c r="ADD3" s="33"/>
      <c r="ADE3" s="33"/>
      <c r="ADF3" s="33"/>
      <c r="ADG3" s="33"/>
      <c r="ADH3" s="33"/>
      <c r="ADI3" s="33"/>
      <c r="ADJ3" s="33"/>
      <c r="ADK3" s="33"/>
      <c r="ADL3" s="33"/>
      <c r="ADM3" s="33"/>
      <c r="ADN3" s="33"/>
      <c r="ADO3" s="33"/>
      <c r="ADP3" s="33"/>
      <c r="ADQ3" s="33"/>
      <c r="ADR3" s="33"/>
      <c r="ADS3" s="33"/>
      <c r="ADT3" s="33"/>
      <c r="ADU3" s="33"/>
      <c r="ADV3" s="33"/>
      <c r="ADW3" s="33"/>
      <c r="ADX3" s="33"/>
      <c r="ADY3" s="33"/>
      <c r="ADZ3" s="33"/>
      <c r="AEA3" s="33"/>
      <c r="AEB3" s="33"/>
      <c r="AEC3" s="33"/>
      <c r="AED3" s="33"/>
      <c r="AEE3" s="33"/>
      <c r="AEF3" s="33"/>
      <c r="AEG3" s="33"/>
      <c r="AEH3" s="33"/>
      <c r="AEI3" s="33"/>
      <c r="AEJ3" s="33"/>
      <c r="AEK3" s="33"/>
      <c r="AEL3" s="33"/>
      <c r="AEM3" s="33"/>
      <c r="AEN3" s="33"/>
      <c r="AEO3" s="33"/>
      <c r="AEP3" s="33"/>
      <c r="AEQ3" s="33"/>
      <c r="AER3" s="33"/>
      <c r="AES3" s="33"/>
      <c r="AET3" s="33"/>
      <c r="AEU3" s="33"/>
      <c r="AEV3" s="33"/>
      <c r="AEW3" s="33"/>
      <c r="AEX3" s="33"/>
      <c r="AEY3" s="33"/>
      <c r="AEZ3" s="33"/>
      <c r="AFA3" s="33"/>
      <c r="AFB3" s="33"/>
      <c r="AFC3" s="33"/>
      <c r="AFD3" s="33"/>
      <c r="AFE3" s="33"/>
      <c r="AFF3" s="33"/>
      <c r="AFG3" s="33"/>
      <c r="AFH3" s="33"/>
      <c r="AFI3" s="33"/>
      <c r="AFJ3" s="33"/>
      <c r="AFK3" s="33"/>
      <c r="AFL3" s="33"/>
      <c r="AFM3" s="33"/>
      <c r="AFN3" s="33"/>
      <c r="AFO3" s="33"/>
      <c r="AFP3" s="33"/>
      <c r="AFQ3" s="33"/>
      <c r="AFR3" s="33"/>
      <c r="AFS3" s="33"/>
      <c r="AFT3" s="33"/>
      <c r="AFU3" s="33"/>
      <c r="AFV3" s="33"/>
      <c r="AFW3" s="33"/>
      <c r="AFX3" s="33"/>
      <c r="AFY3" s="33"/>
      <c r="AFZ3" s="33"/>
      <c r="AGA3" s="33"/>
      <c r="AGB3" s="33"/>
      <c r="AGC3" s="33"/>
      <c r="AGD3" s="33"/>
      <c r="AGE3" s="33"/>
      <c r="AGF3" s="33"/>
      <c r="AGG3" s="33"/>
      <c r="AGH3" s="33"/>
      <c r="AGI3" s="33"/>
      <c r="AGJ3" s="33"/>
      <c r="AGK3" s="33"/>
      <c r="AGL3" s="33"/>
      <c r="AGM3" s="33"/>
      <c r="AGN3" s="33"/>
      <c r="AGO3" s="33"/>
      <c r="AGP3" s="33"/>
      <c r="AGQ3" s="33"/>
      <c r="AGR3" s="33"/>
      <c r="AGS3" s="33"/>
      <c r="AGT3" s="33"/>
      <c r="AGU3" s="33"/>
      <c r="AGV3" s="33"/>
      <c r="AGW3" s="33"/>
      <c r="AGX3" s="33"/>
      <c r="AGY3" s="33"/>
      <c r="AGZ3" s="33"/>
      <c r="AHA3" s="33"/>
      <c r="AHB3" s="33"/>
      <c r="AHC3" s="33"/>
      <c r="AHD3" s="33"/>
      <c r="AHE3" s="33"/>
      <c r="AHF3" s="33"/>
      <c r="AHG3" s="33"/>
      <c r="AHH3" s="33"/>
      <c r="AHI3" s="33"/>
      <c r="AHJ3" s="33"/>
      <c r="AHK3" s="33"/>
      <c r="AHL3" s="33"/>
      <c r="AHM3" s="33"/>
      <c r="AHN3" s="33"/>
      <c r="AHO3" s="33"/>
      <c r="AHP3" s="33"/>
      <c r="AHQ3" s="33"/>
      <c r="AHR3" s="33"/>
      <c r="AHS3" s="33"/>
      <c r="AHT3" s="33"/>
      <c r="AHU3" s="33"/>
      <c r="AHV3" s="33"/>
      <c r="AHW3" s="33"/>
      <c r="AHX3" s="33"/>
      <c r="AHY3" s="33"/>
      <c r="AHZ3" s="33"/>
      <c r="AIA3" s="33"/>
      <c r="AIB3" s="33"/>
      <c r="AIC3" s="33"/>
      <c r="AID3" s="33"/>
      <c r="AIE3" s="33"/>
      <c r="AIF3" s="33"/>
      <c r="AIG3" s="33"/>
      <c r="AIH3" s="33"/>
      <c r="AII3" s="33"/>
      <c r="AIJ3" s="33"/>
      <c r="AIK3" s="33"/>
      <c r="AIL3" s="33"/>
      <c r="AIM3" s="33"/>
      <c r="AIN3" s="33"/>
      <c r="AIO3" s="33"/>
      <c r="AIP3" s="33"/>
      <c r="AIQ3" s="33"/>
      <c r="AIR3" s="33"/>
      <c r="AIS3" s="33"/>
      <c r="AIT3" s="33"/>
      <c r="AIU3" s="33"/>
      <c r="AIV3" s="33"/>
      <c r="AIW3" s="33"/>
      <c r="AIX3" s="33"/>
      <c r="AIY3" s="33"/>
      <c r="AIZ3" s="33"/>
      <c r="AJA3" s="33"/>
      <c r="AJB3" s="33"/>
      <c r="AJC3" s="33"/>
      <c r="AJD3" s="33"/>
      <c r="AJE3" s="33"/>
      <c r="AJF3" s="33"/>
      <c r="AJG3" s="33"/>
      <c r="AJH3" s="33"/>
      <c r="AJI3" s="33"/>
      <c r="AJJ3" s="33"/>
      <c r="AJK3" s="33"/>
      <c r="AJL3" s="33"/>
      <c r="AJM3" s="33"/>
      <c r="AJN3" s="33"/>
      <c r="AJO3" s="33"/>
      <c r="AJP3" s="33"/>
      <c r="AJQ3" s="33"/>
      <c r="AJR3" s="33"/>
      <c r="AJS3" s="33"/>
      <c r="AJT3" s="33"/>
      <c r="AJU3" s="33"/>
      <c r="AJV3" s="33"/>
      <c r="AJW3" s="33"/>
      <c r="AJX3" s="33"/>
      <c r="AJY3" s="33"/>
      <c r="AJZ3" s="33"/>
      <c r="AKA3" s="33"/>
      <c r="AKB3" s="33"/>
      <c r="AKC3" s="33"/>
      <c r="AKD3" s="33"/>
      <c r="AKE3" s="33"/>
      <c r="AKF3" s="33"/>
      <c r="AKG3" s="33"/>
      <c r="AKH3" s="33"/>
      <c r="AKI3" s="33"/>
      <c r="AKJ3" s="33"/>
      <c r="AKK3" s="33"/>
      <c r="AKL3" s="33"/>
      <c r="AKM3" s="33"/>
      <c r="AKN3" s="33"/>
      <c r="AKO3" s="33"/>
      <c r="AKP3" s="33"/>
      <c r="AKQ3" s="33"/>
      <c r="AKR3" s="33"/>
      <c r="AKS3" s="33"/>
      <c r="AKT3" s="33"/>
      <c r="AKU3" s="33"/>
      <c r="AKV3" s="33"/>
      <c r="AKW3" s="33"/>
      <c r="AKX3" s="33"/>
      <c r="AKY3" s="33"/>
      <c r="AKZ3" s="33"/>
      <c r="ALA3" s="33"/>
      <c r="ALB3" s="33"/>
      <c r="ALC3" s="33"/>
      <c r="ALD3" s="33"/>
      <c r="ALE3" s="33"/>
      <c r="ALF3" s="33"/>
      <c r="ALG3" s="33"/>
      <c r="ALH3" s="33"/>
      <c r="ALI3" s="33"/>
      <c r="ALJ3" s="33"/>
      <c r="ALK3" s="33"/>
      <c r="ALL3" s="33"/>
      <c r="ALM3" s="33"/>
      <c r="ALN3" s="33"/>
      <c r="ALO3" s="33"/>
      <c r="ALP3" s="33"/>
      <c r="ALQ3" s="33"/>
      <c r="ALR3" s="33"/>
      <c r="ALS3" s="33"/>
      <c r="ALT3" s="33"/>
      <c r="ALU3" s="33"/>
      <c r="ALV3" s="33"/>
      <c r="ALW3" s="33"/>
      <c r="ALX3" s="33"/>
      <c r="ALY3" s="33"/>
      <c r="ALZ3" s="33"/>
      <c r="AMA3" s="33"/>
      <c r="AMB3" s="33"/>
      <c r="AMC3" s="33"/>
      <c r="AMD3" s="33"/>
      <c r="AME3" s="33"/>
      <c r="AMF3" s="33"/>
      <c r="AMG3" s="33"/>
      <c r="AMH3" s="33"/>
      <c r="AMI3" s="33"/>
      <c r="AMJ3" s="33"/>
      <c r="AMK3" s="33"/>
      <c r="AML3" s="33"/>
      <c r="AMM3" s="33"/>
      <c r="AMN3" s="33"/>
      <c r="AMO3" s="33"/>
    </row>
    <row r="4" spans="2:1029" ht="16.95" customHeight="1" x14ac:dyDescent="0.3">
      <c r="B4" s="136" t="s">
        <v>0</v>
      </c>
      <c r="C4" s="136"/>
      <c r="D4" s="136"/>
      <c r="E4" s="136"/>
      <c r="F4" s="136"/>
      <c r="G4" s="136"/>
      <c r="H4" s="136"/>
      <c r="I4" s="136"/>
      <c r="J4" s="136"/>
      <c r="L4" s="136" t="s">
        <v>0</v>
      </c>
      <c r="M4" s="136"/>
      <c r="N4" s="136"/>
      <c r="O4" s="136"/>
      <c r="P4" s="136"/>
      <c r="Q4" s="136"/>
      <c r="R4" s="136"/>
      <c r="S4" s="136"/>
      <c r="T4" s="136"/>
    </row>
    <row r="5" spans="2:1029" s="1" customFormat="1" ht="36" customHeight="1" x14ac:dyDescent="0.25">
      <c r="B5" s="137" t="s">
        <v>55</v>
      </c>
      <c r="C5" s="138"/>
      <c r="D5" s="138"/>
      <c r="E5" s="138"/>
      <c r="F5" s="138"/>
      <c r="G5" s="138"/>
      <c r="H5" s="138"/>
      <c r="I5" s="138"/>
      <c r="J5" s="139"/>
      <c r="L5" s="140" t="s">
        <v>54</v>
      </c>
      <c r="M5" s="141"/>
      <c r="N5" s="141"/>
      <c r="O5" s="141"/>
      <c r="P5" s="141"/>
      <c r="Q5" s="141"/>
      <c r="R5" s="141"/>
      <c r="S5" s="141"/>
      <c r="T5" s="141"/>
    </row>
    <row r="7" spans="2:1029" ht="16.95" customHeight="1" x14ac:dyDescent="0.3">
      <c r="B7" s="136" t="s">
        <v>1</v>
      </c>
      <c r="C7" s="136"/>
      <c r="D7" s="136"/>
      <c r="E7" s="136"/>
      <c r="F7" s="136"/>
      <c r="G7" s="136"/>
      <c r="H7" s="136"/>
      <c r="I7" s="136"/>
      <c r="J7" s="136"/>
      <c r="L7" s="136" t="s">
        <v>1</v>
      </c>
      <c r="M7" s="136"/>
      <c r="N7" s="136"/>
      <c r="O7" s="136"/>
      <c r="P7" s="136"/>
      <c r="Q7" s="136"/>
      <c r="R7" s="136"/>
      <c r="S7" s="136"/>
      <c r="T7" s="136"/>
    </row>
    <row r="8" spans="2:1029" s="9" customFormat="1" ht="41.4" customHeight="1" x14ac:dyDescent="0.3">
      <c r="B8" s="143" t="s">
        <v>2</v>
      </c>
      <c r="C8" s="144"/>
      <c r="D8" s="145"/>
      <c r="E8" s="90" t="s">
        <v>3</v>
      </c>
      <c r="F8" s="91" t="s">
        <v>4</v>
      </c>
      <c r="G8" s="92" t="s">
        <v>21</v>
      </c>
      <c r="H8" s="91" t="s">
        <v>12</v>
      </c>
      <c r="I8" s="93" t="s">
        <v>5</v>
      </c>
      <c r="J8" s="94" t="s">
        <v>9</v>
      </c>
      <c r="L8" s="143" t="s">
        <v>2</v>
      </c>
      <c r="M8" s="144"/>
      <c r="N8" s="145"/>
      <c r="O8" s="90" t="s">
        <v>3</v>
      </c>
      <c r="P8" s="91" t="s">
        <v>4</v>
      </c>
      <c r="Q8" s="92" t="s">
        <v>21</v>
      </c>
      <c r="R8" s="91" t="s">
        <v>12</v>
      </c>
      <c r="S8" s="91" t="s">
        <v>5</v>
      </c>
      <c r="T8" s="94" t="s">
        <v>9</v>
      </c>
    </row>
    <row r="9" spans="2:1029" s="9" customFormat="1" ht="25.05" customHeight="1" x14ac:dyDescent="0.3">
      <c r="B9" s="142" t="s">
        <v>38</v>
      </c>
      <c r="C9" s="142"/>
      <c r="D9" s="142"/>
      <c r="E9" s="66">
        <v>30</v>
      </c>
      <c r="F9" s="29">
        <v>15.2</v>
      </c>
      <c r="G9" s="27"/>
      <c r="H9" s="120">
        <f>F9*(1-G9)</f>
        <v>15.2</v>
      </c>
      <c r="I9" s="121">
        <f>H9*E9</f>
        <v>456</v>
      </c>
      <c r="J9" s="124">
        <v>1</v>
      </c>
      <c r="L9" s="146" t="s">
        <v>31</v>
      </c>
      <c r="M9" s="147"/>
      <c r="N9" s="148"/>
      <c r="O9" s="8">
        <v>60</v>
      </c>
      <c r="P9" s="115">
        <v>4.2</v>
      </c>
      <c r="Q9" s="51">
        <v>0.1</v>
      </c>
      <c r="R9" s="120">
        <f>P9*(1-Q9)</f>
        <v>3.7800000000000002</v>
      </c>
      <c r="S9" s="53">
        <f>O9*R9</f>
        <v>226.8</v>
      </c>
      <c r="T9" s="87"/>
    </row>
    <row r="10" spans="2:1029" s="9" customFormat="1" ht="25.05" customHeight="1" x14ac:dyDescent="0.3">
      <c r="B10" s="142" t="s">
        <v>39</v>
      </c>
      <c r="C10" s="142"/>
      <c r="D10" s="142"/>
      <c r="E10" s="66">
        <v>35</v>
      </c>
      <c r="F10" s="29">
        <v>19.989999999999998</v>
      </c>
      <c r="G10" s="27"/>
      <c r="H10" s="120">
        <f t="shared" ref="H10:H12" si="0">F10*(1-G10)</f>
        <v>19.989999999999998</v>
      </c>
      <c r="I10" s="121">
        <f t="shared" ref="I10:I12" si="1">H10*E10</f>
        <v>699.65</v>
      </c>
      <c r="J10" s="124">
        <v>1</v>
      </c>
      <c r="L10" s="114" t="s">
        <v>32</v>
      </c>
      <c r="M10" s="116"/>
      <c r="N10" s="116"/>
      <c r="O10" s="8">
        <v>35</v>
      </c>
      <c r="P10" s="115">
        <v>8.85</v>
      </c>
      <c r="Q10" s="51">
        <v>0.06</v>
      </c>
      <c r="R10" s="120">
        <f t="shared" ref="R10:R12" si="2">P10*(1-Q10)</f>
        <v>8.3189999999999991</v>
      </c>
      <c r="S10" s="53">
        <f t="shared" ref="S10:S12" si="3">O10*R10</f>
        <v>291.16499999999996</v>
      </c>
      <c r="T10" s="87"/>
    </row>
    <row r="11" spans="2:1029" s="1" customFormat="1" ht="25.05" customHeight="1" x14ac:dyDescent="0.25">
      <c r="B11" s="142" t="s">
        <v>56</v>
      </c>
      <c r="C11" s="142" t="s">
        <v>56</v>
      </c>
      <c r="D11" s="142" t="s">
        <v>56</v>
      </c>
      <c r="E11" s="40">
        <v>18</v>
      </c>
      <c r="F11" s="29">
        <v>26.85</v>
      </c>
      <c r="G11" s="51">
        <v>0.12</v>
      </c>
      <c r="H11" s="120">
        <f t="shared" si="0"/>
        <v>23.628</v>
      </c>
      <c r="I11" s="121">
        <f t="shared" si="1"/>
        <v>425.30399999999997</v>
      </c>
      <c r="J11" s="124">
        <v>2</v>
      </c>
      <c r="L11" s="142" t="s">
        <v>38</v>
      </c>
      <c r="M11" s="142"/>
      <c r="N11" s="142"/>
      <c r="O11" s="11">
        <v>150</v>
      </c>
      <c r="P11" s="29">
        <v>15.2</v>
      </c>
      <c r="Q11" s="51">
        <v>0.2</v>
      </c>
      <c r="R11" s="120">
        <f t="shared" si="2"/>
        <v>12.16</v>
      </c>
      <c r="S11" s="53">
        <f t="shared" si="3"/>
        <v>1824</v>
      </c>
      <c r="T11" s="88"/>
    </row>
    <row r="12" spans="2:1029" s="1" customFormat="1" ht="25.05" customHeight="1" x14ac:dyDescent="0.25">
      <c r="B12" s="142" t="s">
        <v>57</v>
      </c>
      <c r="C12" s="142" t="s">
        <v>57</v>
      </c>
      <c r="D12" s="142" t="s">
        <v>57</v>
      </c>
      <c r="E12" s="41">
        <v>20</v>
      </c>
      <c r="F12" s="29">
        <v>18</v>
      </c>
      <c r="G12" s="51">
        <v>0.08</v>
      </c>
      <c r="H12" s="120">
        <f t="shared" si="0"/>
        <v>16.560000000000002</v>
      </c>
      <c r="I12" s="121">
        <f t="shared" si="1"/>
        <v>331.20000000000005</v>
      </c>
      <c r="J12" s="124">
        <v>2</v>
      </c>
      <c r="L12" s="142" t="s">
        <v>39</v>
      </c>
      <c r="M12" s="142"/>
      <c r="N12" s="142"/>
      <c r="O12" s="11">
        <v>90</v>
      </c>
      <c r="P12" s="29">
        <v>19.989999999999998</v>
      </c>
      <c r="Q12" s="27"/>
      <c r="R12" s="120">
        <f t="shared" si="2"/>
        <v>19.989999999999998</v>
      </c>
      <c r="S12" s="53">
        <f t="shared" si="3"/>
        <v>1799.1</v>
      </c>
      <c r="T12" s="88"/>
    </row>
    <row r="13" spans="2:1029" s="1" customFormat="1" ht="25.05" customHeight="1" x14ac:dyDescent="0.25">
      <c r="B13" s="42"/>
      <c r="C13" s="23"/>
      <c r="D13" s="23"/>
      <c r="E13" s="35"/>
      <c r="F13" s="10" t="s">
        <v>6</v>
      </c>
      <c r="G13" s="61"/>
      <c r="H13" s="80"/>
      <c r="I13" s="49">
        <f>SUM(I9:I12)</f>
        <v>1912.1540000000002</v>
      </c>
      <c r="J13" s="25"/>
      <c r="L13" s="42"/>
      <c r="M13" s="23"/>
      <c r="N13" s="23"/>
      <c r="O13" s="35"/>
      <c r="P13" s="36" t="s">
        <v>6</v>
      </c>
      <c r="Q13" s="4"/>
      <c r="R13" s="13"/>
      <c r="S13" s="49">
        <f>SUM(S9:S12)</f>
        <v>4141.0650000000005</v>
      </c>
      <c r="T13" s="25"/>
    </row>
    <row r="14" spans="2:1029" s="1" customFormat="1" ht="25.05" customHeight="1" x14ac:dyDescent="0.25">
      <c r="B14" s="15"/>
      <c r="C14" s="22"/>
      <c r="D14" s="22"/>
      <c r="E14" s="22"/>
      <c r="F14" s="10" t="s">
        <v>16</v>
      </c>
      <c r="G14" s="61"/>
      <c r="H14" s="19">
        <v>0.1</v>
      </c>
      <c r="I14" s="49">
        <f>I13*H14</f>
        <v>191.21540000000005</v>
      </c>
      <c r="J14" s="25"/>
      <c r="L14" s="15"/>
      <c r="M14" s="22"/>
      <c r="N14" s="22"/>
      <c r="O14" s="22"/>
      <c r="P14" s="36" t="s">
        <v>16</v>
      </c>
      <c r="Q14" s="4"/>
      <c r="R14" s="16"/>
      <c r="S14" s="49">
        <f>S13*R14</f>
        <v>0</v>
      </c>
      <c r="T14" s="25"/>
    </row>
    <row r="15" spans="2:1029" s="1" customFormat="1" ht="25.05" customHeight="1" x14ac:dyDescent="0.25">
      <c r="B15" s="156" t="s">
        <v>13</v>
      </c>
      <c r="C15" s="157"/>
      <c r="D15" s="158"/>
      <c r="E15" s="22"/>
      <c r="F15" s="10" t="s">
        <v>11</v>
      </c>
      <c r="G15" s="61"/>
      <c r="H15" s="18"/>
      <c r="I15" s="49">
        <f>I13-I14</f>
        <v>1720.9386000000002</v>
      </c>
      <c r="J15" s="25"/>
      <c r="L15" s="156" t="s">
        <v>13</v>
      </c>
      <c r="M15" s="157"/>
      <c r="N15" s="158"/>
      <c r="O15" s="22"/>
      <c r="P15" s="36" t="s">
        <v>11</v>
      </c>
      <c r="Q15" s="4"/>
      <c r="R15" s="18"/>
      <c r="S15" s="49">
        <f>S13-S14</f>
        <v>4141.0650000000005</v>
      </c>
      <c r="T15" s="25"/>
    </row>
    <row r="16" spans="2:1029" s="1" customFormat="1" ht="25.05" customHeight="1" x14ac:dyDescent="0.25">
      <c r="B16" s="46" t="s">
        <v>14</v>
      </c>
      <c r="C16" s="57" t="s">
        <v>15</v>
      </c>
      <c r="D16" s="57" t="s">
        <v>9</v>
      </c>
      <c r="E16" s="62"/>
      <c r="F16" s="64" t="s">
        <v>7</v>
      </c>
      <c r="G16" s="17" t="s">
        <v>17</v>
      </c>
      <c r="H16" s="19">
        <v>0.02</v>
      </c>
      <c r="I16" s="49">
        <f>I15*H16</f>
        <v>34.418772000000004</v>
      </c>
      <c r="J16" s="25"/>
      <c r="L16" s="46" t="s">
        <v>14</v>
      </c>
      <c r="M16" s="47" t="s">
        <v>15</v>
      </c>
      <c r="N16" s="48" t="s">
        <v>9</v>
      </c>
      <c r="O16" s="22"/>
      <c r="P16" s="36" t="s">
        <v>7</v>
      </c>
      <c r="R16" s="127">
        <v>0.01</v>
      </c>
      <c r="S16" s="49">
        <f>S15*R16</f>
        <v>41.410650000000004</v>
      </c>
      <c r="T16" s="25"/>
    </row>
    <row r="17" spans="2:1029" s="1" customFormat="1" ht="25.05" customHeight="1" x14ac:dyDescent="0.25">
      <c r="B17" s="73">
        <f>(I9+I10)*(1-H14)*(1-H16)</f>
        <v>1019.2833000000001</v>
      </c>
      <c r="C17" s="67">
        <v>5.5E-2</v>
      </c>
      <c r="D17" s="82">
        <f>B17*C17</f>
        <v>56.060581500000005</v>
      </c>
      <c r="E17" s="63"/>
      <c r="F17" s="65" t="s">
        <v>8</v>
      </c>
      <c r="G17" s="4"/>
      <c r="H17" s="18"/>
      <c r="I17" s="49">
        <f>I15-I16</f>
        <v>1686.5198280000002</v>
      </c>
      <c r="J17" s="25"/>
      <c r="L17" s="110">
        <f>(S11+S12)*(1-R14)*(1-R16)</f>
        <v>3586.8689999999997</v>
      </c>
      <c r="M17" s="67">
        <v>5.5E-2</v>
      </c>
      <c r="N17" s="77">
        <f>L17*M17</f>
        <v>197.277795</v>
      </c>
      <c r="O17" s="22"/>
      <c r="P17" s="96" t="s">
        <v>8</v>
      </c>
      <c r="Q17" s="97"/>
      <c r="R17" s="98"/>
      <c r="S17" s="101">
        <f>S15-S16</f>
        <v>4099.6543500000007</v>
      </c>
      <c r="T17" s="25"/>
    </row>
    <row r="18" spans="2:1029" s="1" customFormat="1" ht="25.05" customHeight="1" x14ac:dyDescent="0.25">
      <c r="B18" s="74">
        <f>(I11+I12)*(1-H14)*(1-H16)</f>
        <v>667.23652800000002</v>
      </c>
      <c r="C18" s="75">
        <v>0.2</v>
      </c>
      <c r="D18" s="76">
        <f>B18*C18</f>
        <v>133.44730560000002</v>
      </c>
      <c r="E18" s="62"/>
      <c r="F18" s="64" t="s">
        <v>9</v>
      </c>
      <c r="G18" s="4"/>
      <c r="H18" s="19"/>
      <c r="I18" s="49">
        <f>D17+D18</f>
        <v>189.50788710000003</v>
      </c>
      <c r="J18" s="25"/>
      <c r="L18" s="70">
        <f>(S9+S10)*(1-R14)*(1-R16)</f>
        <v>512.78534999999988</v>
      </c>
      <c r="M18" s="71">
        <v>0.2</v>
      </c>
      <c r="N18" s="72">
        <f>L18*M18</f>
        <v>102.55706999999998</v>
      </c>
      <c r="O18" s="22"/>
      <c r="P18" s="99" t="s">
        <v>25</v>
      </c>
      <c r="Q18" s="100"/>
      <c r="R18" s="128">
        <v>0.1</v>
      </c>
      <c r="S18" s="103">
        <f>S17*R18</f>
        <v>409.96543500000007</v>
      </c>
      <c r="T18" s="25"/>
    </row>
    <row r="19" spans="2:1029" s="1" customFormat="1" ht="25.05" customHeight="1" thickBot="1" x14ac:dyDescent="0.3">
      <c r="B19" s="43"/>
      <c r="C19" s="44"/>
      <c r="D19" s="45"/>
      <c r="E19" s="63"/>
      <c r="F19" s="65" t="s">
        <v>10</v>
      </c>
      <c r="G19" s="4"/>
      <c r="H19" s="13"/>
      <c r="I19" s="56">
        <f>I17+I18</f>
        <v>1876.0277151000003</v>
      </c>
      <c r="J19" s="25"/>
      <c r="L19" s="111">
        <f>S18</f>
        <v>409.96543500000007</v>
      </c>
      <c r="M19" s="71">
        <v>0.2</v>
      </c>
      <c r="N19" s="105">
        <f>L19*M19</f>
        <v>81.993087000000017</v>
      </c>
      <c r="O19" s="22"/>
      <c r="P19" s="152" t="s">
        <v>24</v>
      </c>
      <c r="Q19" s="152"/>
      <c r="R19" s="152"/>
      <c r="S19" s="103">
        <f>S17+S18</f>
        <v>4509.6197850000008</v>
      </c>
      <c r="T19" s="25"/>
    </row>
    <row r="20" spans="2:1029" s="1" customFormat="1" ht="25.2" customHeight="1" thickBot="1" x14ac:dyDescent="0.3">
      <c r="B20" s="22"/>
      <c r="C20" s="22"/>
      <c r="D20" s="22"/>
      <c r="E20" s="22"/>
      <c r="F20" s="23"/>
      <c r="G20" s="23"/>
      <c r="H20" s="24"/>
      <c r="I20" s="25"/>
      <c r="J20" s="25"/>
      <c r="L20" s="155" t="s">
        <v>27</v>
      </c>
      <c r="M20" s="155"/>
      <c r="N20" s="129">
        <f>SUM(N17:N19)</f>
        <v>381.82795199999998</v>
      </c>
      <c r="O20" s="22"/>
      <c r="P20" s="37" t="s">
        <v>9</v>
      </c>
      <c r="Q20" s="20"/>
      <c r="R20" s="104"/>
      <c r="S20" s="102">
        <f>N20</f>
        <v>381.82795199999998</v>
      </c>
      <c r="T20" s="25"/>
    </row>
    <row r="21" spans="2:1029" s="1" customFormat="1" ht="28.35" customHeight="1" x14ac:dyDescent="0.25">
      <c r="B21" s="3" t="s">
        <v>20</v>
      </c>
      <c r="C21" s="4"/>
      <c r="D21" s="4"/>
      <c r="E21" s="6"/>
      <c r="F21" s="26"/>
      <c r="G21" s="5"/>
      <c r="H21" s="5"/>
      <c r="I21" s="14"/>
      <c r="J21" s="25"/>
      <c r="P21" s="37" t="s">
        <v>10</v>
      </c>
      <c r="Q21" s="20"/>
      <c r="R21" s="21"/>
      <c r="S21" s="56">
        <f>S17+S20</f>
        <v>4481.4823020000003</v>
      </c>
    </row>
    <row r="25" spans="2:1029" s="34" customFormat="1" ht="32.4" customHeight="1" x14ac:dyDescent="0.35">
      <c r="B25" s="83" t="s">
        <v>30</v>
      </c>
      <c r="C25" s="83"/>
      <c r="D25" s="83"/>
      <c r="E25" s="83"/>
      <c r="F25" s="83"/>
      <c r="G25" s="89" t="s">
        <v>18</v>
      </c>
      <c r="H25" s="83"/>
      <c r="I25" s="83"/>
      <c r="J25" s="83"/>
      <c r="L25" s="119" t="s">
        <v>51</v>
      </c>
      <c r="M25" s="31"/>
      <c r="N25" s="31"/>
      <c r="O25" s="31"/>
      <c r="P25" s="31"/>
      <c r="Q25" s="52" t="s">
        <v>18</v>
      </c>
      <c r="R25" s="31"/>
      <c r="S25" s="32"/>
      <c r="T25" s="8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  <c r="IW25" s="33"/>
      <c r="IX25" s="33"/>
      <c r="IY25" s="33"/>
      <c r="IZ25" s="33"/>
      <c r="JA25" s="33"/>
      <c r="JB25" s="33"/>
      <c r="JC25" s="33"/>
      <c r="JD25" s="33"/>
      <c r="JE25" s="33"/>
      <c r="JF25" s="33"/>
      <c r="JG25" s="33"/>
      <c r="JH25" s="33"/>
      <c r="JI25" s="33"/>
      <c r="JJ25" s="33"/>
      <c r="JK25" s="33"/>
      <c r="JL25" s="33"/>
      <c r="JM25" s="33"/>
      <c r="JN25" s="33"/>
      <c r="JO25" s="33"/>
      <c r="JP25" s="33"/>
      <c r="JQ25" s="33"/>
      <c r="JR25" s="33"/>
      <c r="JS25" s="33"/>
      <c r="JT25" s="33"/>
      <c r="JU25" s="33"/>
      <c r="JV25" s="33"/>
      <c r="JW25" s="33"/>
      <c r="JX25" s="33"/>
      <c r="JY25" s="33"/>
      <c r="JZ25" s="33"/>
      <c r="KA25" s="33"/>
      <c r="KB25" s="33"/>
      <c r="KC25" s="33"/>
      <c r="KD25" s="33"/>
      <c r="KE25" s="33"/>
      <c r="KF25" s="33"/>
      <c r="KG25" s="33"/>
      <c r="KH25" s="33"/>
      <c r="KI25" s="33"/>
      <c r="KJ25" s="33"/>
      <c r="KK25" s="33"/>
      <c r="KL25" s="33"/>
      <c r="KM25" s="33"/>
      <c r="KN25" s="33"/>
      <c r="KO25" s="33"/>
      <c r="KP25" s="33"/>
      <c r="KQ25" s="33"/>
      <c r="KR25" s="33"/>
      <c r="KS25" s="33"/>
      <c r="KT25" s="33"/>
      <c r="KU25" s="33"/>
      <c r="KV25" s="33"/>
      <c r="KW25" s="33"/>
      <c r="KX25" s="33"/>
      <c r="KY25" s="33"/>
      <c r="KZ25" s="33"/>
      <c r="LA25" s="33"/>
      <c r="LB25" s="33"/>
      <c r="LC25" s="33"/>
      <c r="LD25" s="33"/>
      <c r="LE25" s="33"/>
      <c r="LF25" s="33"/>
      <c r="LG25" s="33"/>
      <c r="LH25" s="33"/>
      <c r="LI25" s="33"/>
      <c r="LJ25" s="33"/>
      <c r="LK25" s="33"/>
      <c r="LL25" s="33"/>
      <c r="LM25" s="33"/>
      <c r="LN25" s="33"/>
      <c r="LO25" s="33"/>
      <c r="LP25" s="33"/>
      <c r="LQ25" s="33"/>
      <c r="LR25" s="33"/>
      <c r="LS25" s="33"/>
      <c r="LT25" s="33"/>
      <c r="LU25" s="33"/>
      <c r="LV25" s="33"/>
      <c r="LW25" s="33"/>
      <c r="LX25" s="33"/>
      <c r="LY25" s="33"/>
      <c r="LZ25" s="33"/>
      <c r="MA25" s="33"/>
      <c r="MB25" s="33"/>
      <c r="MC25" s="33"/>
      <c r="MD25" s="33"/>
      <c r="ME25" s="33"/>
      <c r="MF25" s="33"/>
      <c r="MG25" s="33"/>
      <c r="MH25" s="33"/>
      <c r="MI25" s="33"/>
      <c r="MJ25" s="33"/>
      <c r="MK25" s="33"/>
      <c r="ML25" s="33"/>
      <c r="MM25" s="33"/>
      <c r="MN25" s="33"/>
      <c r="MO25" s="33"/>
      <c r="MP25" s="33"/>
      <c r="MQ25" s="33"/>
      <c r="MR25" s="33"/>
      <c r="MS25" s="33"/>
      <c r="MT25" s="33"/>
      <c r="MU25" s="33"/>
      <c r="MV25" s="33"/>
      <c r="MW25" s="33"/>
      <c r="MX25" s="33"/>
      <c r="MY25" s="33"/>
      <c r="MZ25" s="33"/>
      <c r="NA25" s="33"/>
      <c r="NB25" s="33"/>
      <c r="NC25" s="33"/>
      <c r="ND25" s="33"/>
      <c r="NE25" s="33"/>
      <c r="NF25" s="33"/>
      <c r="NG25" s="33"/>
      <c r="NH25" s="33"/>
      <c r="NI25" s="33"/>
      <c r="NJ25" s="33"/>
      <c r="NK25" s="33"/>
      <c r="NL25" s="33"/>
      <c r="NM25" s="33"/>
      <c r="NN25" s="33"/>
      <c r="NO25" s="33"/>
      <c r="NP25" s="33"/>
      <c r="NQ25" s="33"/>
      <c r="NR25" s="33"/>
      <c r="NS25" s="33"/>
      <c r="NT25" s="33"/>
      <c r="NU25" s="33"/>
      <c r="NV25" s="33"/>
      <c r="NW25" s="33"/>
      <c r="NX25" s="33"/>
      <c r="NY25" s="33"/>
      <c r="NZ25" s="33"/>
      <c r="OA25" s="33"/>
      <c r="OB25" s="33"/>
      <c r="OC25" s="33"/>
      <c r="OD25" s="33"/>
      <c r="OE25" s="33"/>
      <c r="OF25" s="33"/>
      <c r="OG25" s="33"/>
      <c r="OH25" s="33"/>
      <c r="OI25" s="33"/>
      <c r="OJ25" s="33"/>
      <c r="OK25" s="33"/>
      <c r="OL25" s="33"/>
      <c r="OM25" s="33"/>
      <c r="ON25" s="33"/>
      <c r="OO25" s="33"/>
      <c r="OP25" s="33"/>
      <c r="OQ25" s="33"/>
      <c r="OR25" s="33"/>
      <c r="OS25" s="33"/>
      <c r="OT25" s="33"/>
      <c r="OU25" s="33"/>
      <c r="OV25" s="33"/>
      <c r="OW25" s="33"/>
      <c r="OX25" s="33"/>
      <c r="OY25" s="33"/>
      <c r="OZ25" s="33"/>
      <c r="PA25" s="33"/>
      <c r="PB25" s="33"/>
      <c r="PC25" s="33"/>
      <c r="PD25" s="33"/>
      <c r="PE25" s="33"/>
      <c r="PF25" s="33"/>
      <c r="PG25" s="33"/>
      <c r="PH25" s="33"/>
      <c r="PI25" s="33"/>
      <c r="PJ25" s="33"/>
      <c r="PK25" s="33"/>
      <c r="PL25" s="33"/>
      <c r="PM25" s="33"/>
      <c r="PN25" s="33"/>
      <c r="PO25" s="33"/>
      <c r="PP25" s="33"/>
      <c r="PQ25" s="33"/>
      <c r="PR25" s="33"/>
      <c r="PS25" s="33"/>
      <c r="PT25" s="33"/>
      <c r="PU25" s="33"/>
      <c r="PV25" s="33"/>
      <c r="PW25" s="33"/>
      <c r="PX25" s="33"/>
      <c r="PY25" s="33"/>
      <c r="PZ25" s="33"/>
      <c r="QA25" s="33"/>
      <c r="QB25" s="33"/>
      <c r="QC25" s="33"/>
      <c r="QD25" s="33"/>
      <c r="QE25" s="33"/>
      <c r="QF25" s="33"/>
      <c r="QG25" s="33"/>
      <c r="QH25" s="33"/>
      <c r="QI25" s="33"/>
      <c r="QJ25" s="33"/>
      <c r="QK25" s="33"/>
      <c r="QL25" s="33"/>
      <c r="QM25" s="33"/>
      <c r="QN25" s="33"/>
      <c r="QO25" s="33"/>
      <c r="QP25" s="33"/>
      <c r="QQ25" s="33"/>
      <c r="QR25" s="33"/>
      <c r="QS25" s="33"/>
      <c r="QT25" s="33"/>
      <c r="QU25" s="33"/>
      <c r="QV25" s="33"/>
      <c r="QW25" s="33"/>
      <c r="QX25" s="33"/>
      <c r="QY25" s="33"/>
      <c r="QZ25" s="33"/>
      <c r="RA25" s="33"/>
      <c r="RB25" s="33"/>
      <c r="RC25" s="33"/>
      <c r="RD25" s="33"/>
      <c r="RE25" s="33"/>
      <c r="RF25" s="33"/>
      <c r="RG25" s="33"/>
      <c r="RH25" s="33"/>
      <c r="RI25" s="33"/>
      <c r="RJ25" s="33"/>
      <c r="RK25" s="33"/>
      <c r="RL25" s="33"/>
      <c r="RM25" s="33"/>
      <c r="RN25" s="33"/>
      <c r="RO25" s="33"/>
      <c r="RP25" s="33"/>
      <c r="RQ25" s="33"/>
      <c r="RR25" s="33"/>
      <c r="RS25" s="33"/>
      <c r="RT25" s="33"/>
      <c r="RU25" s="33"/>
      <c r="RV25" s="33"/>
      <c r="RW25" s="33"/>
      <c r="RX25" s="33"/>
      <c r="RY25" s="33"/>
      <c r="RZ25" s="33"/>
      <c r="SA25" s="33"/>
      <c r="SB25" s="33"/>
      <c r="SC25" s="33"/>
      <c r="SD25" s="33"/>
      <c r="SE25" s="33"/>
      <c r="SF25" s="33"/>
      <c r="SG25" s="33"/>
      <c r="SH25" s="33"/>
      <c r="SI25" s="33"/>
      <c r="SJ25" s="33"/>
      <c r="SK25" s="33"/>
      <c r="SL25" s="33"/>
      <c r="SM25" s="33"/>
      <c r="SN25" s="33"/>
      <c r="SO25" s="33"/>
      <c r="SP25" s="33"/>
      <c r="SQ25" s="33"/>
      <c r="SR25" s="33"/>
      <c r="SS25" s="33"/>
      <c r="ST25" s="33"/>
      <c r="SU25" s="33"/>
      <c r="SV25" s="33"/>
      <c r="SW25" s="33"/>
      <c r="SX25" s="33"/>
      <c r="SY25" s="33"/>
      <c r="SZ25" s="33"/>
      <c r="TA25" s="33"/>
      <c r="TB25" s="33"/>
      <c r="TC25" s="33"/>
      <c r="TD25" s="33"/>
      <c r="TE25" s="33"/>
      <c r="TF25" s="33"/>
      <c r="TG25" s="33"/>
      <c r="TH25" s="33"/>
      <c r="TI25" s="33"/>
      <c r="TJ25" s="33"/>
      <c r="TK25" s="33"/>
      <c r="TL25" s="33"/>
      <c r="TM25" s="33"/>
      <c r="TN25" s="33"/>
      <c r="TO25" s="33"/>
      <c r="TP25" s="33"/>
      <c r="TQ25" s="33"/>
      <c r="TR25" s="33"/>
      <c r="TS25" s="33"/>
      <c r="TT25" s="33"/>
      <c r="TU25" s="33"/>
      <c r="TV25" s="33"/>
      <c r="TW25" s="33"/>
      <c r="TX25" s="33"/>
      <c r="TY25" s="33"/>
      <c r="TZ25" s="33"/>
      <c r="UA25" s="33"/>
      <c r="UB25" s="33"/>
      <c r="UC25" s="33"/>
      <c r="UD25" s="33"/>
      <c r="UE25" s="33"/>
      <c r="UF25" s="33"/>
      <c r="UG25" s="33"/>
      <c r="UH25" s="33"/>
      <c r="UI25" s="33"/>
      <c r="UJ25" s="33"/>
      <c r="UK25" s="33"/>
      <c r="UL25" s="33"/>
      <c r="UM25" s="33"/>
      <c r="UN25" s="33"/>
      <c r="UO25" s="33"/>
      <c r="UP25" s="33"/>
      <c r="UQ25" s="33"/>
      <c r="UR25" s="33"/>
      <c r="US25" s="33"/>
      <c r="UT25" s="33"/>
      <c r="UU25" s="33"/>
      <c r="UV25" s="33"/>
      <c r="UW25" s="33"/>
      <c r="UX25" s="33"/>
      <c r="UY25" s="33"/>
      <c r="UZ25" s="33"/>
      <c r="VA25" s="33"/>
      <c r="VB25" s="33"/>
      <c r="VC25" s="33"/>
      <c r="VD25" s="33"/>
      <c r="VE25" s="33"/>
      <c r="VF25" s="33"/>
      <c r="VG25" s="33"/>
      <c r="VH25" s="33"/>
      <c r="VI25" s="33"/>
      <c r="VJ25" s="33"/>
      <c r="VK25" s="33"/>
      <c r="VL25" s="33"/>
      <c r="VM25" s="33"/>
      <c r="VN25" s="33"/>
      <c r="VO25" s="33"/>
      <c r="VP25" s="33"/>
      <c r="VQ25" s="33"/>
      <c r="VR25" s="33"/>
      <c r="VS25" s="33"/>
      <c r="VT25" s="33"/>
      <c r="VU25" s="33"/>
      <c r="VV25" s="33"/>
      <c r="VW25" s="33"/>
      <c r="VX25" s="33"/>
      <c r="VY25" s="33"/>
      <c r="VZ25" s="33"/>
      <c r="WA25" s="33"/>
      <c r="WB25" s="33"/>
      <c r="WC25" s="33"/>
      <c r="WD25" s="33"/>
      <c r="WE25" s="33"/>
      <c r="WF25" s="33"/>
      <c r="WG25" s="33"/>
      <c r="WH25" s="33"/>
      <c r="WI25" s="33"/>
      <c r="WJ25" s="33"/>
      <c r="WK25" s="33"/>
      <c r="WL25" s="33"/>
      <c r="WM25" s="33"/>
      <c r="WN25" s="33"/>
      <c r="WO25" s="33"/>
      <c r="WP25" s="33"/>
      <c r="WQ25" s="33"/>
      <c r="WR25" s="33"/>
      <c r="WS25" s="33"/>
      <c r="WT25" s="33"/>
      <c r="WU25" s="33"/>
      <c r="WV25" s="33"/>
      <c r="WW25" s="33"/>
      <c r="WX25" s="33"/>
      <c r="WY25" s="33"/>
      <c r="WZ25" s="33"/>
      <c r="XA25" s="33"/>
      <c r="XB25" s="33"/>
      <c r="XC25" s="33"/>
      <c r="XD25" s="33"/>
      <c r="XE25" s="33"/>
      <c r="XF25" s="33"/>
      <c r="XG25" s="33"/>
      <c r="XH25" s="33"/>
      <c r="XI25" s="33"/>
      <c r="XJ25" s="33"/>
      <c r="XK25" s="33"/>
      <c r="XL25" s="33"/>
      <c r="XM25" s="33"/>
      <c r="XN25" s="33"/>
      <c r="XO25" s="33"/>
      <c r="XP25" s="33"/>
      <c r="XQ25" s="33"/>
      <c r="XR25" s="33"/>
      <c r="XS25" s="33"/>
      <c r="XT25" s="33"/>
      <c r="XU25" s="33"/>
      <c r="XV25" s="33"/>
      <c r="XW25" s="33"/>
      <c r="XX25" s="33"/>
      <c r="XY25" s="33"/>
      <c r="XZ25" s="33"/>
      <c r="YA25" s="33"/>
      <c r="YB25" s="33"/>
      <c r="YC25" s="33"/>
      <c r="YD25" s="33"/>
      <c r="YE25" s="33"/>
      <c r="YF25" s="33"/>
      <c r="YG25" s="33"/>
      <c r="YH25" s="33"/>
      <c r="YI25" s="33"/>
      <c r="YJ25" s="33"/>
      <c r="YK25" s="33"/>
      <c r="YL25" s="33"/>
      <c r="YM25" s="33"/>
      <c r="YN25" s="33"/>
      <c r="YO25" s="33"/>
      <c r="YP25" s="33"/>
      <c r="YQ25" s="33"/>
      <c r="YR25" s="33"/>
      <c r="YS25" s="33"/>
      <c r="YT25" s="33"/>
      <c r="YU25" s="33"/>
      <c r="YV25" s="33"/>
      <c r="YW25" s="33"/>
      <c r="YX25" s="33"/>
      <c r="YY25" s="33"/>
      <c r="YZ25" s="33"/>
      <c r="ZA25" s="33"/>
      <c r="ZB25" s="33"/>
      <c r="ZC25" s="33"/>
      <c r="ZD25" s="33"/>
      <c r="ZE25" s="33"/>
      <c r="ZF25" s="33"/>
      <c r="ZG25" s="33"/>
      <c r="ZH25" s="33"/>
      <c r="ZI25" s="33"/>
      <c r="ZJ25" s="33"/>
      <c r="ZK25" s="33"/>
      <c r="ZL25" s="33"/>
      <c r="ZM25" s="33"/>
      <c r="ZN25" s="33"/>
      <c r="ZO25" s="33"/>
      <c r="ZP25" s="33"/>
      <c r="ZQ25" s="33"/>
      <c r="ZR25" s="33"/>
      <c r="ZS25" s="33"/>
      <c r="ZT25" s="33"/>
      <c r="ZU25" s="33"/>
      <c r="ZV25" s="33"/>
      <c r="ZW25" s="33"/>
      <c r="ZX25" s="33"/>
      <c r="ZY25" s="33"/>
      <c r="ZZ25" s="33"/>
      <c r="AAA25" s="33"/>
      <c r="AAB25" s="33"/>
      <c r="AAC25" s="33"/>
      <c r="AAD25" s="33"/>
      <c r="AAE25" s="33"/>
      <c r="AAF25" s="33"/>
      <c r="AAG25" s="33"/>
      <c r="AAH25" s="33"/>
      <c r="AAI25" s="33"/>
      <c r="AAJ25" s="33"/>
      <c r="AAK25" s="33"/>
      <c r="AAL25" s="33"/>
      <c r="AAM25" s="33"/>
      <c r="AAN25" s="33"/>
      <c r="AAO25" s="33"/>
      <c r="AAP25" s="33"/>
      <c r="AAQ25" s="33"/>
      <c r="AAR25" s="33"/>
      <c r="AAS25" s="33"/>
      <c r="AAT25" s="33"/>
      <c r="AAU25" s="33"/>
      <c r="AAV25" s="33"/>
      <c r="AAW25" s="33"/>
      <c r="AAX25" s="33"/>
      <c r="AAY25" s="33"/>
      <c r="AAZ25" s="33"/>
      <c r="ABA25" s="33"/>
      <c r="ABB25" s="33"/>
      <c r="ABC25" s="33"/>
      <c r="ABD25" s="33"/>
      <c r="ABE25" s="33"/>
      <c r="ABF25" s="33"/>
      <c r="ABG25" s="33"/>
      <c r="ABH25" s="33"/>
      <c r="ABI25" s="33"/>
      <c r="ABJ25" s="33"/>
      <c r="ABK25" s="33"/>
      <c r="ABL25" s="33"/>
      <c r="ABM25" s="33"/>
      <c r="ABN25" s="33"/>
      <c r="ABO25" s="33"/>
      <c r="ABP25" s="33"/>
      <c r="ABQ25" s="33"/>
      <c r="ABR25" s="33"/>
      <c r="ABS25" s="33"/>
      <c r="ABT25" s="33"/>
      <c r="ABU25" s="33"/>
      <c r="ABV25" s="33"/>
      <c r="ABW25" s="33"/>
      <c r="ABX25" s="33"/>
      <c r="ABY25" s="33"/>
      <c r="ABZ25" s="33"/>
      <c r="ACA25" s="33"/>
      <c r="ACB25" s="33"/>
      <c r="ACC25" s="33"/>
      <c r="ACD25" s="33"/>
      <c r="ACE25" s="33"/>
      <c r="ACF25" s="33"/>
      <c r="ACG25" s="33"/>
      <c r="ACH25" s="33"/>
      <c r="ACI25" s="33"/>
      <c r="ACJ25" s="33"/>
      <c r="ACK25" s="33"/>
      <c r="ACL25" s="33"/>
      <c r="ACM25" s="33"/>
      <c r="ACN25" s="33"/>
      <c r="ACO25" s="33"/>
      <c r="ACP25" s="33"/>
      <c r="ACQ25" s="33"/>
      <c r="ACR25" s="33"/>
      <c r="ACS25" s="33"/>
      <c r="ACT25" s="33"/>
      <c r="ACU25" s="33"/>
      <c r="ACV25" s="33"/>
      <c r="ACW25" s="33"/>
      <c r="ACX25" s="33"/>
      <c r="ACY25" s="33"/>
      <c r="ACZ25" s="33"/>
      <c r="ADA25" s="33"/>
      <c r="ADB25" s="33"/>
      <c r="ADC25" s="33"/>
      <c r="ADD25" s="33"/>
      <c r="ADE25" s="33"/>
      <c r="ADF25" s="33"/>
      <c r="ADG25" s="33"/>
      <c r="ADH25" s="33"/>
      <c r="ADI25" s="33"/>
      <c r="ADJ25" s="33"/>
      <c r="ADK25" s="33"/>
      <c r="ADL25" s="33"/>
      <c r="ADM25" s="33"/>
      <c r="ADN25" s="33"/>
      <c r="ADO25" s="33"/>
      <c r="ADP25" s="33"/>
      <c r="ADQ25" s="33"/>
      <c r="ADR25" s="33"/>
      <c r="ADS25" s="33"/>
      <c r="ADT25" s="33"/>
      <c r="ADU25" s="33"/>
      <c r="ADV25" s="33"/>
      <c r="ADW25" s="33"/>
      <c r="ADX25" s="33"/>
      <c r="ADY25" s="33"/>
      <c r="ADZ25" s="33"/>
      <c r="AEA25" s="33"/>
      <c r="AEB25" s="33"/>
      <c r="AEC25" s="33"/>
      <c r="AED25" s="33"/>
      <c r="AEE25" s="33"/>
      <c r="AEF25" s="33"/>
      <c r="AEG25" s="33"/>
      <c r="AEH25" s="33"/>
      <c r="AEI25" s="33"/>
      <c r="AEJ25" s="33"/>
      <c r="AEK25" s="33"/>
      <c r="AEL25" s="33"/>
      <c r="AEM25" s="33"/>
      <c r="AEN25" s="33"/>
      <c r="AEO25" s="33"/>
      <c r="AEP25" s="33"/>
      <c r="AEQ25" s="33"/>
      <c r="AER25" s="33"/>
      <c r="AES25" s="33"/>
      <c r="AET25" s="33"/>
      <c r="AEU25" s="33"/>
      <c r="AEV25" s="33"/>
      <c r="AEW25" s="33"/>
      <c r="AEX25" s="33"/>
      <c r="AEY25" s="33"/>
      <c r="AEZ25" s="33"/>
      <c r="AFA25" s="33"/>
      <c r="AFB25" s="33"/>
      <c r="AFC25" s="33"/>
      <c r="AFD25" s="33"/>
      <c r="AFE25" s="33"/>
      <c r="AFF25" s="33"/>
      <c r="AFG25" s="33"/>
      <c r="AFH25" s="33"/>
      <c r="AFI25" s="33"/>
      <c r="AFJ25" s="33"/>
      <c r="AFK25" s="33"/>
      <c r="AFL25" s="33"/>
      <c r="AFM25" s="33"/>
      <c r="AFN25" s="33"/>
      <c r="AFO25" s="33"/>
      <c r="AFP25" s="33"/>
      <c r="AFQ25" s="33"/>
      <c r="AFR25" s="33"/>
      <c r="AFS25" s="33"/>
      <c r="AFT25" s="33"/>
      <c r="AFU25" s="33"/>
      <c r="AFV25" s="33"/>
      <c r="AFW25" s="33"/>
      <c r="AFX25" s="33"/>
      <c r="AFY25" s="33"/>
      <c r="AFZ25" s="33"/>
      <c r="AGA25" s="33"/>
      <c r="AGB25" s="33"/>
      <c r="AGC25" s="33"/>
      <c r="AGD25" s="33"/>
      <c r="AGE25" s="33"/>
      <c r="AGF25" s="33"/>
      <c r="AGG25" s="33"/>
      <c r="AGH25" s="33"/>
      <c r="AGI25" s="33"/>
      <c r="AGJ25" s="33"/>
      <c r="AGK25" s="33"/>
      <c r="AGL25" s="33"/>
      <c r="AGM25" s="33"/>
      <c r="AGN25" s="33"/>
      <c r="AGO25" s="33"/>
      <c r="AGP25" s="33"/>
      <c r="AGQ25" s="33"/>
      <c r="AGR25" s="33"/>
      <c r="AGS25" s="33"/>
      <c r="AGT25" s="33"/>
      <c r="AGU25" s="33"/>
      <c r="AGV25" s="33"/>
      <c r="AGW25" s="33"/>
      <c r="AGX25" s="33"/>
      <c r="AGY25" s="33"/>
      <c r="AGZ25" s="33"/>
      <c r="AHA25" s="33"/>
      <c r="AHB25" s="33"/>
      <c r="AHC25" s="33"/>
      <c r="AHD25" s="33"/>
      <c r="AHE25" s="33"/>
      <c r="AHF25" s="33"/>
      <c r="AHG25" s="33"/>
      <c r="AHH25" s="33"/>
      <c r="AHI25" s="33"/>
      <c r="AHJ25" s="33"/>
      <c r="AHK25" s="33"/>
      <c r="AHL25" s="33"/>
      <c r="AHM25" s="33"/>
      <c r="AHN25" s="33"/>
      <c r="AHO25" s="33"/>
      <c r="AHP25" s="33"/>
      <c r="AHQ25" s="33"/>
      <c r="AHR25" s="33"/>
      <c r="AHS25" s="33"/>
      <c r="AHT25" s="33"/>
      <c r="AHU25" s="33"/>
      <c r="AHV25" s="33"/>
      <c r="AHW25" s="33"/>
      <c r="AHX25" s="33"/>
      <c r="AHY25" s="33"/>
      <c r="AHZ25" s="33"/>
      <c r="AIA25" s="33"/>
      <c r="AIB25" s="33"/>
      <c r="AIC25" s="33"/>
      <c r="AID25" s="33"/>
      <c r="AIE25" s="33"/>
      <c r="AIF25" s="33"/>
      <c r="AIG25" s="33"/>
      <c r="AIH25" s="33"/>
      <c r="AII25" s="33"/>
      <c r="AIJ25" s="33"/>
      <c r="AIK25" s="33"/>
      <c r="AIL25" s="33"/>
      <c r="AIM25" s="33"/>
      <c r="AIN25" s="33"/>
      <c r="AIO25" s="33"/>
      <c r="AIP25" s="33"/>
      <c r="AIQ25" s="33"/>
      <c r="AIR25" s="33"/>
      <c r="AIS25" s="33"/>
      <c r="AIT25" s="33"/>
      <c r="AIU25" s="33"/>
      <c r="AIV25" s="33"/>
      <c r="AIW25" s="33"/>
      <c r="AIX25" s="33"/>
      <c r="AIY25" s="33"/>
      <c r="AIZ25" s="33"/>
      <c r="AJA25" s="33"/>
      <c r="AJB25" s="33"/>
      <c r="AJC25" s="33"/>
      <c r="AJD25" s="33"/>
      <c r="AJE25" s="33"/>
      <c r="AJF25" s="33"/>
      <c r="AJG25" s="33"/>
      <c r="AJH25" s="33"/>
      <c r="AJI25" s="33"/>
      <c r="AJJ25" s="33"/>
      <c r="AJK25" s="33"/>
      <c r="AJL25" s="33"/>
      <c r="AJM25" s="33"/>
      <c r="AJN25" s="33"/>
      <c r="AJO25" s="33"/>
      <c r="AJP25" s="33"/>
      <c r="AJQ25" s="33"/>
      <c r="AJR25" s="33"/>
      <c r="AJS25" s="33"/>
      <c r="AJT25" s="33"/>
      <c r="AJU25" s="33"/>
      <c r="AJV25" s="33"/>
      <c r="AJW25" s="33"/>
      <c r="AJX25" s="33"/>
      <c r="AJY25" s="33"/>
      <c r="AJZ25" s="33"/>
      <c r="AKA25" s="33"/>
      <c r="AKB25" s="33"/>
      <c r="AKC25" s="33"/>
      <c r="AKD25" s="33"/>
      <c r="AKE25" s="33"/>
      <c r="AKF25" s="33"/>
      <c r="AKG25" s="33"/>
      <c r="AKH25" s="33"/>
      <c r="AKI25" s="33"/>
      <c r="AKJ25" s="33"/>
      <c r="AKK25" s="33"/>
      <c r="AKL25" s="33"/>
      <c r="AKM25" s="33"/>
      <c r="AKN25" s="33"/>
      <c r="AKO25" s="33"/>
      <c r="AKP25" s="33"/>
      <c r="AKQ25" s="33"/>
      <c r="AKR25" s="33"/>
      <c r="AKS25" s="33"/>
      <c r="AKT25" s="33"/>
      <c r="AKU25" s="33"/>
      <c r="AKV25" s="33"/>
      <c r="AKW25" s="33"/>
      <c r="AKX25" s="33"/>
      <c r="AKY25" s="33"/>
      <c r="AKZ25" s="33"/>
      <c r="ALA25" s="33"/>
      <c r="ALB25" s="33"/>
      <c r="ALC25" s="33"/>
      <c r="ALD25" s="33"/>
      <c r="ALE25" s="33"/>
      <c r="ALF25" s="33"/>
      <c r="ALG25" s="33"/>
      <c r="ALH25" s="33"/>
      <c r="ALI25" s="33"/>
      <c r="ALJ25" s="33"/>
      <c r="ALK25" s="33"/>
      <c r="ALL25" s="33"/>
      <c r="ALM25" s="33"/>
      <c r="ALN25" s="33"/>
      <c r="ALO25" s="33"/>
      <c r="ALP25" s="33"/>
      <c r="ALQ25" s="33"/>
      <c r="ALR25" s="33"/>
      <c r="ALS25" s="33"/>
      <c r="ALT25" s="33"/>
      <c r="ALU25" s="33"/>
      <c r="ALV25" s="33"/>
      <c r="ALW25" s="33"/>
      <c r="ALX25" s="33"/>
      <c r="ALY25" s="33"/>
      <c r="ALZ25" s="33"/>
      <c r="AMA25" s="33"/>
      <c r="AMB25" s="33"/>
      <c r="AMC25" s="33"/>
      <c r="AMD25" s="33"/>
      <c r="AME25" s="33"/>
      <c r="AMF25" s="33"/>
      <c r="AMG25" s="33"/>
      <c r="AMH25" s="33"/>
      <c r="AMI25" s="33"/>
      <c r="AMJ25" s="33"/>
      <c r="AMK25" s="33"/>
      <c r="AML25" s="33"/>
      <c r="AMM25" s="33"/>
      <c r="AMN25" s="33"/>
      <c r="AMO25" s="33"/>
    </row>
    <row r="26" spans="2:1029" ht="16.95" customHeight="1" x14ac:dyDescent="0.3">
      <c r="B26" s="136" t="s">
        <v>0</v>
      </c>
      <c r="C26" s="136"/>
      <c r="D26" s="136"/>
      <c r="E26" s="136"/>
      <c r="F26" s="136"/>
      <c r="G26" s="136"/>
      <c r="H26" s="136"/>
      <c r="I26" s="136"/>
      <c r="J26" s="136"/>
      <c r="L26" s="153" t="s">
        <v>0</v>
      </c>
      <c r="M26" s="154"/>
      <c r="N26" s="154"/>
      <c r="O26" s="154"/>
      <c r="P26" s="154"/>
      <c r="Q26" s="154"/>
      <c r="R26" s="154"/>
      <c r="S26" s="154"/>
      <c r="T26" s="154"/>
    </row>
    <row r="27" spans="2:1029" s="1" customFormat="1" ht="39.6" customHeight="1" x14ac:dyDescent="0.25">
      <c r="B27" s="140" t="s">
        <v>53</v>
      </c>
      <c r="C27" s="141"/>
      <c r="D27" s="141"/>
      <c r="E27" s="141"/>
      <c r="F27" s="141"/>
      <c r="G27" s="141"/>
      <c r="H27" s="141"/>
      <c r="I27" s="141"/>
      <c r="J27" s="141"/>
      <c r="L27" s="140" t="s">
        <v>52</v>
      </c>
      <c r="M27" s="141"/>
      <c r="N27" s="141"/>
      <c r="O27" s="141"/>
      <c r="P27" s="141"/>
      <c r="Q27" s="141"/>
      <c r="R27" s="141"/>
      <c r="S27" s="141"/>
      <c r="T27" s="141"/>
    </row>
    <row r="29" spans="2:1029" ht="16.95" customHeight="1" x14ac:dyDescent="0.3">
      <c r="B29" s="136" t="s">
        <v>1</v>
      </c>
      <c r="C29" s="136"/>
      <c r="D29" s="136"/>
      <c r="E29" s="136"/>
      <c r="F29" s="136"/>
      <c r="G29" s="136"/>
      <c r="H29" s="136"/>
      <c r="I29" s="136"/>
      <c r="J29" s="136"/>
      <c r="L29" s="136" t="s">
        <v>1</v>
      </c>
      <c r="M29" s="136"/>
      <c r="N29" s="136"/>
      <c r="O29" s="136"/>
      <c r="P29" s="136"/>
      <c r="Q29" s="136"/>
      <c r="R29" s="136"/>
      <c r="S29" s="136"/>
      <c r="T29" s="136"/>
    </row>
    <row r="30" spans="2:1029" s="9" customFormat="1" ht="41.4" customHeight="1" x14ac:dyDescent="0.3">
      <c r="B30" s="143" t="s">
        <v>2</v>
      </c>
      <c r="C30" s="144"/>
      <c r="D30" s="145"/>
      <c r="E30" s="90" t="s">
        <v>3</v>
      </c>
      <c r="F30" s="91" t="s">
        <v>4</v>
      </c>
      <c r="G30" s="92" t="s">
        <v>21</v>
      </c>
      <c r="H30" s="91" t="s">
        <v>12</v>
      </c>
      <c r="I30" s="91" t="s">
        <v>5</v>
      </c>
      <c r="J30" s="94" t="s">
        <v>9</v>
      </c>
      <c r="L30" s="143" t="s">
        <v>2</v>
      </c>
      <c r="M30" s="144"/>
      <c r="N30" s="145"/>
      <c r="O30" s="90" t="s">
        <v>3</v>
      </c>
      <c r="P30" s="91" t="s">
        <v>4</v>
      </c>
      <c r="Q30" s="92" t="s">
        <v>19</v>
      </c>
      <c r="R30" s="91" t="s">
        <v>12</v>
      </c>
      <c r="S30" s="93" t="s">
        <v>5</v>
      </c>
      <c r="T30" s="94" t="s">
        <v>9</v>
      </c>
    </row>
    <row r="31" spans="2:1029" s="9" customFormat="1" ht="25.05" customHeight="1" x14ac:dyDescent="0.3">
      <c r="B31" s="152" t="s">
        <v>33</v>
      </c>
      <c r="C31" s="152"/>
      <c r="D31" s="152"/>
      <c r="E31" s="39">
        <v>33</v>
      </c>
      <c r="F31" s="115">
        <v>26.25</v>
      </c>
      <c r="G31" s="51">
        <v>0.1</v>
      </c>
      <c r="H31" s="120">
        <f>F31*(1-G31)</f>
        <v>23.625</v>
      </c>
      <c r="I31" s="121">
        <f>H31*E31</f>
        <v>779.625</v>
      </c>
      <c r="J31" s="130">
        <v>2</v>
      </c>
      <c r="L31" s="152" t="s">
        <v>43</v>
      </c>
      <c r="M31" s="152"/>
      <c r="N31" s="152"/>
      <c r="O31" s="7">
        <v>60</v>
      </c>
      <c r="P31" s="29">
        <v>16.3</v>
      </c>
      <c r="Q31" s="51">
        <v>0.12</v>
      </c>
      <c r="R31" s="120">
        <f>P31*(1-Q31)</f>
        <v>14.344000000000001</v>
      </c>
      <c r="S31" s="121">
        <f>R31*O31</f>
        <v>860.6400000000001</v>
      </c>
      <c r="T31" s="132">
        <v>1</v>
      </c>
    </row>
    <row r="32" spans="2:1029" s="9" customFormat="1" ht="25.05" customHeight="1" x14ac:dyDescent="0.3">
      <c r="B32" s="152" t="s">
        <v>34</v>
      </c>
      <c r="C32" s="152"/>
      <c r="D32" s="152"/>
      <c r="E32" s="39">
        <v>44</v>
      </c>
      <c r="F32" s="115">
        <v>6.75</v>
      </c>
      <c r="G32" s="51"/>
      <c r="H32" s="120">
        <f t="shared" ref="H32:H38" si="4">F32*(1-G32)</f>
        <v>6.75</v>
      </c>
      <c r="I32" s="121">
        <f t="shared" ref="I32:I34" si="5">H32*E32</f>
        <v>297</v>
      </c>
      <c r="J32" s="130">
        <v>2</v>
      </c>
      <c r="L32" s="152" t="s">
        <v>44</v>
      </c>
      <c r="M32" s="152"/>
      <c r="N32" s="152"/>
      <c r="O32" s="7">
        <v>20</v>
      </c>
      <c r="P32" s="29">
        <v>25</v>
      </c>
      <c r="Q32" s="51"/>
      <c r="R32" s="120">
        <f t="shared" ref="R32:R38" si="6">P32*(1-Q32)</f>
        <v>25</v>
      </c>
      <c r="S32" s="121">
        <f t="shared" ref="S32:S33" si="7">R32*O32</f>
        <v>500</v>
      </c>
      <c r="T32" s="132">
        <v>1</v>
      </c>
    </row>
    <row r="33" spans="2:20" s="1" customFormat="1" ht="25.05" customHeight="1" x14ac:dyDescent="0.25">
      <c r="B33" s="133" t="s">
        <v>35</v>
      </c>
      <c r="C33" s="134" t="s">
        <v>35</v>
      </c>
      <c r="D33" s="135" t="s">
        <v>35</v>
      </c>
      <c r="E33" s="40">
        <v>55</v>
      </c>
      <c r="F33" s="117">
        <v>42.45</v>
      </c>
      <c r="G33" s="51">
        <v>0.09</v>
      </c>
      <c r="H33" s="120">
        <f t="shared" si="4"/>
        <v>38.629500000000007</v>
      </c>
      <c r="I33" s="121">
        <f t="shared" si="5"/>
        <v>2124.6225000000004</v>
      </c>
      <c r="J33" s="130">
        <v>2</v>
      </c>
      <c r="L33" s="152" t="s">
        <v>45</v>
      </c>
      <c r="M33" s="152"/>
      <c r="N33" s="152"/>
      <c r="O33" s="11">
        <v>30</v>
      </c>
      <c r="P33" s="30">
        <v>26.5</v>
      </c>
      <c r="Q33" s="51">
        <v>0.05</v>
      </c>
      <c r="R33" s="120">
        <f t="shared" si="6"/>
        <v>25.174999999999997</v>
      </c>
      <c r="S33" s="121">
        <f t="shared" si="7"/>
        <v>755.24999999999989</v>
      </c>
      <c r="T33" s="132">
        <v>1</v>
      </c>
    </row>
    <row r="34" spans="2:20" s="1" customFormat="1" ht="25.05" customHeight="1" x14ac:dyDescent="0.25">
      <c r="B34" s="133" t="s">
        <v>36</v>
      </c>
      <c r="C34" s="134" t="s">
        <v>36</v>
      </c>
      <c r="D34" s="135" t="s">
        <v>36</v>
      </c>
      <c r="E34" s="41">
        <v>25</v>
      </c>
      <c r="F34" s="118">
        <v>42.45</v>
      </c>
      <c r="G34" s="51">
        <v>0.11</v>
      </c>
      <c r="H34" s="120">
        <f t="shared" si="4"/>
        <v>37.780500000000004</v>
      </c>
      <c r="I34" s="121">
        <f t="shared" si="5"/>
        <v>944.51250000000005</v>
      </c>
      <c r="J34" s="130">
        <v>2</v>
      </c>
      <c r="L34" s="152" t="s">
        <v>46</v>
      </c>
      <c r="M34" s="152"/>
      <c r="N34" s="152"/>
      <c r="O34" s="11">
        <v>50</v>
      </c>
      <c r="P34" s="30">
        <v>23.5</v>
      </c>
      <c r="Q34" s="27"/>
      <c r="R34" s="120">
        <f t="shared" si="6"/>
        <v>23.5</v>
      </c>
      <c r="S34" s="121">
        <f t="shared" ref="S34:S38" si="8">R34*O34</f>
        <v>1175</v>
      </c>
      <c r="T34" s="132">
        <v>1</v>
      </c>
    </row>
    <row r="35" spans="2:20" s="9" customFormat="1" ht="25.05" customHeight="1" x14ac:dyDescent="0.3">
      <c r="B35" s="152" t="s">
        <v>37</v>
      </c>
      <c r="C35" s="152"/>
      <c r="D35" s="152"/>
      <c r="E35" s="39">
        <v>60</v>
      </c>
      <c r="F35" s="29">
        <v>15.5</v>
      </c>
      <c r="G35" s="51">
        <v>7.0000000000000007E-2</v>
      </c>
      <c r="H35" s="120">
        <f t="shared" si="4"/>
        <v>14.414999999999999</v>
      </c>
      <c r="I35" s="121">
        <f>H35*E35</f>
        <v>864.9</v>
      </c>
      <c r="J35" s="130">
        <v>1</v>
      </c>
      <c r="L35" s="152" t="s">
        <v>47</v>
      </c>
      <c r="M35" s="152"/>
      <c r="N35" s="152"/>
      <c r="O35" s="7">
        <v>120</v>
      </c>
      <c r="P35" s="29">
        <v>35.5</v>
      </c>
      <c r="Q35" s="51">
        <v>7.0000000000000007E-2</v>
      </c>
      <c r="R35" s="120">
        <f t="shared" si="6"/>
        <v>33.015000000000001</v>
      </c>
      <c r="S35" s="121">
        <f t="shared" si="8"/>
        <v>3961.8</v>
      </c>
      <c r="T35" s="132">
        <v>1</v>
      </c>
    </row>
    <row r="36" spans="2:20" s="9" customFormat="1" ht="25.05" customHeight="1" x14ac:dyDescent="0.3">
      <c r="B36" s="152" t="s">
        <v>40</v>
      </c>
      <c r="C36" s="152"/>
      <c r="D36" s="152"/>
      <c r="E36" s="66">
        <v>50</v>
      </c>
      <c r="F36" s="29">
        <v>9.99</v>
      </c>
      <c r="G36" s="51"/>
      <c r="H36" s="120">
        <f t="shared" si="4"/>
        <v>9.99</v>
      </c>
      <c r="I36" s="121">
        <f t="shared" ref="I36:I38" si="9">H36*E36</f>
        <v>499.5</v>
      </c>
      <c r="J36" s="130">
        <v>1</v>
      </c>
      <c r="L36" s="133" t="s">
        <v>48</v>
      </c>
      <c r="M36" s="134" t="s">
        <v>48</v>
      </c>
      <c r="N36" s="135" t="s">
        <v>48</v>
      </c>
      <c r="O36" s="7">
        <v>50</v>
      </c>
      <c r="P36" s="29">
        <v>87.9</v>
      </c>
      <c r="Q36" s="51">
        <v>0.23</v>
      </c>
      <c r="R36" s="120">
        <f t="shared" si="6"/>
        <v>67.683000000000007</v>
      </c>
      <c r="S36" s="121">
        <f t="shared" si="8"/>
        <v>3384.1500000000005</v>
      </c>
      <c r="T36" s="132">
        <v>2</v>
      </c>
    </row>
    <row r="37" spans="2:20" s="1" customFormat="1" ht="25.05" customHeight="1" x14ac:dyDescent="0.25">
      <c r="B37" s="152" t="s">
        <v>41</v>
      </c>
      <c r="C37" s="152"/>
      <c r="D37" s="152"/>
      <c r="E37" s="40">
        <v>120</v>
      </c>
      <c r="F37" s="30">
        <v>14.9</v>
      </c>
      <c r="G37" s="51">
        <v>0.25</v>
      </c>
      <c r="H37" s="120">
        <f t="shared" si="4"/>
        <v>11.175000000000001</v>
      </c>
      <c r="I37" s="121">
        <f t="shared" si="9"/>
        <v>1341</v>
      </c>
      <c r="J37" s="130">
        <v>1</v>
      </c>
      <c r="L37" s="133" t="s">
        <v>49</v>
      </c>
      <c r="M37" s="134" t="s">
        <v>49</v>
      </c>
      <c r="N37" s="135" t="s">
        <v>49</v>
      </c>
      <c r="O37" s="11">
        <v>30</v>
      </c>
      <c r="P37" s="30">
        <v>65.25</v>
      </c>
      <c r="Q37" s="51"/>
      <c r="R37" s="120">
        <f t="shared" si="6"/>
        <v>65.25</v>
      </c>
      <c r="S37" s="121">
        <f t="shared" si="8"/>
        <v>1957.5</v>
      </c>
      <c r="T37" s="132">
        <v>2</v>
      </c>
    </row>
    <row r="38" spans="2:20" s="1" customFormat="1" ht="25.05" customHeight="1" x14ac:dyDescent="0.25">
      <c r="B38" s="152" t="s">
        <v>42</v>
      </c>
      <c r="C38" s="152"/>
      <c r="D38" s="152"/>
      <c r="E38" s="41">
        <v>120</v>
      </c>
      <c r="F38" s="30">
        <v>9.99</v>
      </c>
      <c r="G38" s="51"/>
      <c r="H38" s="120">
        <f t="shared" si="4"/>
        <v>9.99</v>
      </c>
      <c r="I38" s="121">
        <f t="shared" si="9"/>
        <v>1198.8</v>
      </c>
      <c r="J38" s="130">
        <v>1</v>
      </c>
      <c r="L38" s="133" t="s">
        <v>50</v>
      </c>
      <c r="M38" s="134" t="s">
        <v>50</v>
      </c>
      <c r="N38" s="135" t="s">
        <v>50</v>
      </c>
      <c r="O38" s="11">
        <v>120</v>
      </c>
      <c r="P38" s="30">
        <v>65.25</v>
      </c>
      <c r="Q38" s="51">
        <v>0.19</v>
      </c>
      <c r="R38" s="120">
        <f t="shared" si="6"/>
        <v>52.852500000000006</v>
      </c>
      <c r="S38" s="121">
        <f t="shared" si="8"/>
        <v>6342.3000000000011</v>
      </c>
      <c r="T38" s="132">
        <v>2</v>
      </c>
    </row>
    <row r="39" spans="2:20" s="1" customFormat="1" ht="25.05" customHeight="1" x14ac:dyDescent="0.25">
      <c r="B39" s="42"/>
      <c r="C39" s="23"/>
      <c r="D39" s="23"/>
      <c r="E39" s="35"/>
      <c r="F39" s="10" t="s">
        <v>6</v>
      </c>
      <c r="G39" s="61"/>
      <c r="H39" s="13"/>
      <c r="I39" s="49">
        <f>SUM(I31:I38)</f>
        <v>8049.96</v>
      </c>
      <c r="J39" s="25"/>
      <c r="L39" s="42"/>
      <c r="M39" s="23"/>
      <c r="N39" s="23"/>
      <c r="O39" s="35"/>
      <c r="P39" s="36" t="s">
        <v>6</v>
      </c>
      <c r="Q39" s="4"/>
      <c r="R39" s="13"/>
      <c r="S39" s="49">
        <f>SUM(S31:S38)</f>
        <v>18936.64</v>
      </c>
      <c r="T39" s="25"/>
    </row>
    <row r="40" spans="2:20" s="1" customFormat="1" ht="25.05" customHeight="1" x14ac:dyDescent="0.25">
      <c r="B40" s="15"/>
      <c r="C40" s="22"/>
      <c r="D40" s="22"/>
      <c r="E40" s="22"/>
      <c r="F40" s="10" t="s">
        <v>16</v>
      </c>
      <c r="G40" s="61"/>
      <c r="H40" s="19">
        <v>0.1</v>
      </c>
      <c r="I40" s="49">
        <f>I39*H40</f>
        <v>804.99600000000009</v>
      </c>
      <c r="J40" s="25"/>
      <c r="L40" s="15"/>
      <c r="M40" s="22"/>
      <c r="N40" s="22"/>
      <c r="O40" s="22"/>
      <c r="P40" s="36" t="s">
        <v>16</v>
      </c>
      <c r="Q40" s="4"/>
      <c r="R40" s="131">
        <v>7.0000000000000007E-2</v>
      </c>
      <c r="S40" s="49">
        <f>S39*R40</f>
        <v>1325.5648000000001</v>
      </c>
      <c r="T40" s="25"/>
    </row>
    <row r="41" spans="2:20" s="1" customFormat="1" ht="25.05" customHeight="1" x14ac:dyDescent="0.25">
      <c r="B41" s="156" t="s">
        <v>13</v>
      </c>
      <c r="C41" s="157"/>
      <c r="D41" s="158"/>
      <c r="E41" s="22"/>
      <c r="F41" s="10" t="s">
        <v>11</v>
      </c>
      <c r="G41" s="61"/>
      <c r="H41" s="18"/>
      <c r="I41" s="49">
        <f>I39-I40</f>
        <v>7244.9639999999999</v>
      </c>
      <c r="J41" s="25"/>
      <c r="L41" s="156" t="s">
        <v>13</v>
      </c>
      <c r="M41" s="157"/>
      <c r="N41" s="158"/>
      <c r="O41" s="22"/>
      <c r="P41" s="36" t="s">
        <v>11</v>
      </c>
      <c r="Q41" s="4"/>
      <c r="R41" s="18"/>
      <c r="S41" s="49">
        <f>S39-S40</f>
        <v>17611.075199999999</v>
      </c>
      <c r="T41" s="25"/>
    </row>
    <row r="42" spans="2:20" s="1" customFormat="1" ht="25.05" customHeight="1" x14ac:dyDescent="0.25">
      <c r="B42" s="46" t="s">
        <v>14</v>
      </c>
      <c r="C42" s="57" t="s">
        <v>15</v>
      </c>
      <c r="D42" s="57" t="s">
        <v>9</v>
      </c>
      <c r="E42" s="62"/>
      <c r="F42" s="64" t="s">
        <v>7</v>
      </c>
      <c r="G42" s="17" t="s">
        <v>17</v>
      </c>
      <c r="H42" s="19">
        <v>0.02</v>
      </c>
      <c r="I42" s="49">
        <f>I41*H42</f>
        <v>144.89928</v>
      </c>
      <c r="J42" s="25"/>
      <c r="L42" s="46" t="s">
        <v>14</v>
      </c>
      <c r="M42" s="47" t="s">
        <v>15</v>
      </c>
      <c r="N42" s="48" t="s">
        <v>9</v>
      </c>
      <c r="O42" s="22"/>
      <c r="P42" s="36" t="s">
        <v>7</v>
      </c>
      <c r="R42" s="131">
        <v>0.03</v>
      </c>
      <c r="S42" s="49">
        <f>S41*R42</f>
        <v>528.33225599999992</v>
      </c>
      <c r="T42" s="25"/>
    </row>
    <row r="43" spans="2:20" s="1" customFormat="1" ht="25.05" customHeight="1" x14ac:dyDescent="0.25">
      <c r="B43" s="54">
        <f>SUM(I35:I38)*(1-H40)*(1-H42)</f>
        <v>3443.5043999999998</v>
      </c>
      <c r="C43" s="112">
        <v>5.5E-2</v>
      </c>
      <c r="D43" s="77">
        <f>B43*C43</f>
        <v>189.392742</v>
      </c>
      <c r="E43" s="63"/>
      <c r="F43" s="81" t="s">
        <v>8</v>
      </c>
      <c r="G43" s="61"/>
      <c r="H43" s="18"/>
      <c r="I43" s="49">
        <f>I41-I42</f>
        <v>7100.0647200000003</v>
      </c>
      <c r="J43" s="25"/>
      <c r="L43" s="69">
        <f>(SUM(S31:S35))*(1-R40)*(1-R42)</f>
        <v>6542.6516489999995</v>
      </c>
      <c r="M43" s="67">
        <v>5.5E-2</v>
      </c>
      <c r="N43" s="79">
        <f>L43*M43</f>
        <v>359.84584069499999</v>
      </c>
      <c r="O43" s="22"/>
      <c r="P43" s="36" t="s">
        <v>8</v>
      </c>
      <c r="Q43" s="4"/>
      <c r="R43" s="18"/>
      <c r="S43" s="49">
        <f>S41-S42</f>
        <v>17082.742943999998</v>
      </c>
      <c r="T43" s="25"/>
    </row>
    <row r="44" spans="2:20" s="1" customFormat="1" ht="25.05" customHeight="1" x14ac:dyDescent="0.25">
      <c r="B44" s="55">
        <f>SUM(I31:I34)*(1-H40)*(1-H42)</f>
        <v>3656.56032</v>
      </c>
      <c r="C44" s="113">
        <v>0.2</v>
      </c>
      <c r="D44" s="77">
        <f>B44*C44</f>
        <v>731.31206400000008</v>
      </c>
      <c r="E44" s="62"/>
      <c r="F44" s="64" t="s">
        <v>9</v>
      </c>
      <c r="G44" s="4"/>
      <c r="H44" s="19"/>
      <c r="I44" s="49">
        <f>D43+D44</f>
        <v>920.70480600000008</v>
      </c>
      <c r="J44" s="25"/>
      <c r="L44" s="78">
        <f>(SUM(S36:S38))*(1-R40)*(1-R42)</f>
        <v>10540.091295</v>
      </c>
      <c r="M44" s="68">
        <v>0.2</v>
      </c>
      <c r="N44" s="79">
        <f>L44*M44</f>
        <v>2108.0182589999999</v>
      </c>
      <c r="O44" s="22"/>
      <c r="P44" s="36" t="s">
        <v>9</v>
      </c>
      <c r="Q44" s="4"/>
      <c r="R44" s="19"/>
      <c r="S44" s="49">
        <f>N43+N44</f>
        <v>2467.8640996949998</v>
      </c>
      <c r="T44" s="25"/>
    </row>
    <row r="45" spans="2:20" s="1" customFormat="1" ht="25.05" customHeight="1" x14ac:dyDescent="0.25">
      <c r="B45" s="43"/>
      <c r="C45" s="44"/>
      <c r="D45" s="45"/>
      <c r="E45" s="63"/>
      <c r="F45" s="65" t="s">
        <v>10</v>
      </c>
      <c r="G45" s="4"/>
      <c r="H45" s="13"/>
      <c r="I45" s="56">
        <f>I43+I44</f>
        <v>8020.769526</v>
      </c>
      <c r="J45" s="25"/>
      <c r="L45" s="43"/>
      <c r="M45" s="44"/>
      <c r="N45" s="45"/>
      <c r="O45" s="22"/>
      <c r="P45" s="37" t="s">
        <v>10</v>
      </c>
      <c r="Q45" s="20"/>
      <c r="R45" s="21"/>
      <c r="S45" s="56">
        <f>S43+S44</f>
        <v>19550.607043694996</v>
      </c>
      <c r="T45" s="25"/>
    </row>
    <row r="46" spans="2:20" s="1" customFormat="1" ht="16.95" customHeight="1" x14ac:dyDescent="0.25">
      <c r="B46" s="22"/>
      <c r="C46" s="22"/>
      <c r="D46" s="22"/>
      <c r="E46" s="22"/>
      <c r="F46" s="23"/>
      <c r="G46" s="23"/>
      <c r="H46" s="24"/>
      <c r="I46" s="25"/>
      <c r="J46" s="25"/>
      <c r="L46" s="22"/>
      <c r="M46" s="22"/>
      <c r="N46" s="22"/>
      <c r="O46" s="22"/>
      <c r="P46" s="23"/>
      <c r="Q46" s="23"/>
      <c r="R46" s="24"/>
      <c r="S46" s="25"/>
      <c r="T46" s="25"/>
    </row>
    <row r="47" spans="2:20" s="1" customFormat="1" ht="28.35" customHeight="1" x14ac:dyDescent="0.25">
      <c r="B47" s="3" t="s">
        <v>20</v>
      </c>
      <c r="C47" s="4"/>
      <c r="D47" s="4"/>
      <c r="E47" s="6"/>
      <c r="F47" s="26"/>
      <c r="G47" s="5"/>
      <c r="H47" s="5"/>
      <c r="I47" s="14"/>
      <c r="J47" s="25"/>
      <c r="L47" s="3" t="s">
        <v>20</v>
      </c>
      <c r="M47" s="4"/>
      <c r="N47" s="4"/>
      <c r="O47" s="6"/>
      <c r="P47" s="26"/>
      <c r="Q47" s="5"/>
      <c r="R47" s="5"/>
      <c r="S47" s="14"/>
      <c r="T47" s="25"/>
    </row>
    <row r="1048470" s="1" customFormat="1" ht="12.75" customHeight="1" x14ac:dyDescent="0.25"/>
    <row r="1048471" s="1" customFormat="1" ht="12.75" customHeight="1" x14ac:dyDescent="0.25"/>
    <row r="1048472" s="1" customFormat="1" ht="12.75" customHeight="1" x14ac:dyDescent="0.25"/>
    <row r="1048473" s="1" customFormat="1" ht="12.75" customHeight="1" x14ac:dyDescent="0.25"/>
    <row r="1048474" s="1" customFormat="1" ht="12.75" customHeight="1" x14ac:dyDescent="0.25"/>
    <row r="1048475" s="1" customFormat="1" ht="12.75" customHeight="1" x14ac:dyDescent="0.25"/>
    <row r="1048476" s="1" customFormat="1" ht="12.75" customHeight="1" x14ac:dyDescent="0.25"/>
    <row r="1048477" s="1" customFormat="1" ht="12.75" customHeight="1" x14ac:dyDescent="0.25"/>
    <row r="1048478" s="1" customFormat="1" ht="12.75" customHeight="1" x14ac:dyDescent="0.25"/>
    <row r="1048479" s="1" customFormat="1" ht="12.75" customHeight="1" x14ac:dyDescent="0.25"/>
    <row r="1048480" s="1" customFormat="1" ht="12.75" customHeight="1" x14ac:dyDescent="0.25"/>
    <row r="1048481" s="1" customFormat="1" ht="12.75" customHeight="1" x14ac:dyDescent="0.25"/>
    <row r="1048482" s="1" customFormat="1" ht="12.75" customHeight="1" x14ac:dyDescent="0.25"/>
    <row r="1048483" s="1" customFormat="1" ht="12.75" customHeight="1" x14ac:dyDescent="0.25"/>
    <row r="1048484" s="1" customFormat="1" ht="12.75" customHeight="1" x14ac:dyDescent="0.25"/>
    <row r="1048485" s="1" customFormat="1" ht="12.75" customHeight="1" x14ac:dyDescent="0.25"/>
    <row r="1048486" s="1" customFormat="1" ht="12.75" customHeight="1" x14ac:dyDescent="0.25"/>
    <row r="1048487" s="1" customFormat="1" ht="12.75" customHeight="1" x14ac:dyDescent="0.25"/>
    <row r="1048488" s="1" customFormat="1" ht="12.75" customHeight="1" x14ac:dyDescent="0.25"/>
    <row r="1048489" s="1" customFormat="1" ht="12.75" customHeight="1" x14ac:dyDescent="0.25"/>
    <row r="1048490" s="1" customFormat="1" ht="12.75" customHeight="1" x14ac:dyDescent="0.25"/>
    <row r="1048491" s="1" customFormat="1" ht="12.75" customHeight="1" x14ac:dyDescent="0.25"/>
    <row r="1048492" s="1" customFormat="1" ht="12.75" customHeight="1" x14ac:dyDescent="0.25"/>
    <row r="1048493" s="1" customFormat="1" ht="12.75" customHeight="1" x14ac:dyDescent="0.25"/>
    <row r="1048494" s="1" customFormat="1" ht="12.75" customHeight="1" x14ac:dyDescent="0.25"/>
    <row r="1048495" s="1" customFormat="1" ht="12.75" customHeight="1" x14ac:dyDescent="0.25"/>
    <row r="1048496" s="1" customFormat="1" ht="12.75" customHeight="1" x14ac:dyDescent="0.25"/>
    <row r="1048497" s="1" customFormat="1" ht="12.75" customHeight="1" x14ac:dyDescent="0.25"/>
    <row r="1048498" s="1" customFormat="1" ht="12.75" customHeight="1" x14ac:dyDescent="0.25"/>
    <row r="1048499" s="1" customFormat="1" ht="12.75" customHeight="1" x14ac:dyDescent="0.25"/>
    <row r="1048500" s="1" customFormat="1" ht="12.75" customHeight="1" x14ac:dyDescent="0.25"/>
    <row r="1048501" s="1" customFormat="1" ht="12.75" customHeight="1" x14ac:dyDescent="0.25"/>
    <row r="1048502" s="1" customFormat="1" ht="12.75" customHeight="1" x14ac:dyDescent="0.25"/>
    <row r="1048503" s="1" customFormat="1" ht="12.75" customHeight="1" x14ac:dyDescent="0.25"/>
    <row r="1048504" s="1" customFormat="1" ht="12.75" customHeight="1" x14ac:dyDescent="0.25"/>
    <row r="1048505" s="1" customFormat="1" ht="12.75" customHeight="1" x14ac:dyDescent="0.25"/>
    <row r="1048506" s="1" customFormat="1" ht="12.75" customHeight="1" x14ac:dyDescent="0.25"/>
    <row r="1048507" s="1" customFormat="1" ht="12.75" customHeight="1" x14ac:dyDescent="0.25"/>
    <row r="1048508" s="1" customFormat="1" ht="12.75" customHeight="1" x14ac:dyDescent="0.25"/>
    <row r="1048509" s="1" customFormat="1" ht="12.75" customHeight="1" x14ac:dyDescent="0.25"/>
    <row r="1048510" s="1" customFormat="1" ht="12.75" customHeight="1" x14ac:dyDescent="0.25"/>
    <row r="1048511" s="1" customFormat="1" ht="12.75" customHeight="1" x14ac:dyDescent="0.25"/>
    <row r="1048512" s="1" customFormat="1" ht="12.75" customHeight="1" x14ac:dyDescent="0.25"/>
    <row r="1048513" s="1" customFormat="1" ht="12.75" customHeight="1" x14ac:dyDescent="0.25"/>
    <row r="1048514" s="1" customFormat="1" ht="12.75" customHeight="1" x14ac:dyDescent="0.25"/>
    <row r="1048515" s="1" customFormat="1" ht="12.75" customHeight="1" x14ac:dyDescent="0.25"/>
    <row r="1048516" s="1" customFormat="1" ht="12.75" customHeight="1" x14ac:dyDescent="0.25"/>
    <row r="1048517" s="1" customFormat="1" ht="12.75" customHeight="1" x14ac:dyDescent="0.25"/>
    <row r="1048518" s="1" customFormat="1" ht="12.75" customHeight="1" x14ac:dyDescent="0.25"/>
    <row r="1048519" s="1" customFormat="1" ht="12.75" customHeight="1" x14ac:dyDescent="0.25"/>
    <row r="1048520" s="1" customFormat="1" ht="12.75" customHeight="1" x14ac:dyDescent="0.25"/>
    <row r="1048521" s="1" customFormat="1" ht="12.75" customHeight="1" x14ac:dyDescent="0.25"/>
    <row r="1048522" s="1" customFormat="1" ht="12.75" customHeight="1" x14ac:dyDescent="0.25"/>
    <row r="1048523" s="1" customFormat="1" ht="12.75" customHeight="1" x14ac:dyDescent="0.25"/>
    <row r="1048524" s="1" customFormat="1" ht="12.75" customHeight="1" x14ac:dyDescent="0.25"/>
    <row r="1048525" s="1" customFormat="1" ht="12.75" customHeight="1" x14ac:dyDescent="0.25"/>
    <row r="1048526" s="1" customFormat="1" ht="12.75" customHeight="1" x14ac:dyDescent="0.25"/>
    <row r="1048527" s="1" customFormat="1" ht="12.75" customHeight="1" x14ac:dyDescent="0.25"/>
    <row r="1048528" s="1" customFormat="1" ht="12.75" customHeight="1" x14ac:dyDescent="0.25"/>
    <row r="1048529" s="1" customFormat="1" ht="12.75" customHeight="1" x14ac:dyDescent="0.25"/>
    <row r="1048530" s="1" customFormat="1" ht="12.75" customHeight="1" x14ac:dyDescent="0.25"/>
    <row r="1048531" s="1" customFormat="1" ht="12.75" customHeight="1" x14ac:dyDescent="0.25"/>
    <row r="1048532" s="1" customFormat="1" ht="12.75" customHeight="1" x14ac:dyDescent="0.25"/>
    <row r="1048533" s="1" customFormat="1" ht="12.75" customHeight="1" x14ac:dyDescent="0.25"/>
    <row r="1048534" s="1" customFormat="1" ht="12.75" customHeight="1" x14ac:dyDescent="0.25"/>
    <row r="1048535" s="1" customFormat="1" ht="12.75" customHeight="1" x14ac:dyDescent="0.25"/>
    <row r="1048536" s="1" customFormat="1" ht="12.75" customHeight="1" x14ac:dyDescent="0.25"/>
    <row r="1048537" s="1" customFormat="1" ht="12.75" customHeight="1" x14ac:dyDescent="0.25"/>
    <row r="1048538" s="1" customFormat="1" ht="12.75" customHeight="1" x14ac:dyDescent="0.25"/>
    <row r="1048539" s="1" customFormat="1" ht="12.75" customHeight="1" x14ac:dyDescent="0.25"/>
    <row r="1048540" s="1" customFormat="1" ht="12.75" customHeight="1" x14ac:dyDescent="0.25"/>
  </sheetData>
  <mergeCells count="45">
    <mergeCell ref="B41:D41"/>
    <mergeCell ref="L41:N41"/>
    <mergeCell ref="B36:D36"/>
    <mergeCell ref="L36:N36"/>
    <mergeCell ref="B37:D37"/>
    <mergeCell ref="L37:N37"/>
    <mergeCell ref="B38:D38"/>
    <mergeCell ref="L38:N38"/>
    <mergeCell ref="B33:D33"/>
    <mergeCell ref="L33:N33"/>
    <mergeCell ref="B34:D34"/>
    <mergeCell ref="L34:N34"/>
    <mergeCell ref="B35:D35"/>
    <mergeCell ref="L35:N35"/>
    <mergeCell ref="B30:D30"/>
    <mergeCell ref="L30:N30"/>
    <mergeCell ref="B31:D31"/>
    <mergeCell ref="L31:N31"/>
    <mergeCell ref="B32:D32"/>
    <mergeCell ref="L32:N32"/>
    <mergeCell ref="B29:J29"/>
    <mergeCell ref="L29:T29"/>
    <mergeCell ref="B12:D12"/>
    <mergeCell ref="L12:N12"/>
    <mergeCell ref="B15:D15"/>
    <mergeCell ref="L15:N15"/>
    <mergeCell ref="P19:R19"/>
    <mergeCell ref="L20:M20"/>
    <mergeCell ref="B26:J26"/>
    <mergeCell ref="L26:T26"/>
    <mergeCell ref="B27:J27"/>
    <mergeCell ref="L27:T27"/>
    <mergeCell ref="B11:D11"/>
    <mergeCell ref="L11:N11"/>
    <mergeCell ref="B4:J4"/>
    <mergeCell ref="L4:T4"/>
    <mergeCell ref="B5:J5"/>
    <mergeCell ref="L5:T5"/>
    <mergeCell ref="B7:J7"/>
    <mergeCell ref="L7:T7"/>
    <mergeCell ref="B8:D8"/>
    <mergeCell ref="L8:N8"/>
    <mergeCell ref="B9:D9"/>
    <mergeCell ref="L9:N9"/>
    <mergeCell ref="B10:D10"/>
  </mergeCell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74" pageOrder="overThenDown" orientation="landscape" useFirstPageNumber="1" r:id="rId1"/>
  <headerFooter alignWithMargins="0">
    <oddFooter>&amp;L&amp;8 &amp;G CERPEG 2020 | Co-Intervention Maths &amp;CLA FACTURATION
&amp;A&amp;R&amp;8&amp;P</oddFooter>
  </headerFooter>
  <ignoredErrors>
    <ignoredError sqref="S17 S41 I15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489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NIVEAU 3 </vt:lpstr>
      <vt:lpstr>NIVEAU 3  COR</vt:lpstr>
      <vt:lpstr>'NIVEAU 3 '!Zone_d_impression</vt:lpstr>
      <vt:lpstr>'NIVEAU 3  COR'!Zone_d_impression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fabienne</dc:creator>
  <cp:lastModifiedBy>fabienne mauri</cp:lastModifiedBy>
  <cp:revision>83</cp:revision>
  <cp:lastPrinted>2020-12-06T13:46:17Z</cp:lastPrinted>
  <dcterms:created xsi:type="dcterms:W3CDTF">2019-11-15T18:47:22Z</dcterms:created>
  <dcterms:modified xsi:type="dcterms:W3CDTF">2020-12-06T16:43:24Z</dcterms:modified>
</cp:coreProperties>
</file>