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2\"/>
    </mc:Choice>
  </mc:AlternateContent>
  <xr:revisionPtr revIDLastSave="0" documentId="13_ncr:1_{87F23295-F0B6-4912-9754-CB909A3CE17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 2 JOUETS" sheetId="8" r:id="rId1"/>
    <sheet name="NIVEAU  2 JOUETS COR" sheetId="9" r:id="rId2"/>
  </sheets>
  <definedNames>
    <definedName name="_xlnm.Print_Area" localSheetId="0">'NIVEAU  2 JOUETS'!$B$3:$T$25,'NIVEAU  2 JOUETS'!$B$30:$T$52</definedName>
    <definedName name="_xlnm.Print_Area" localSheetId="1">'NIVEAU  2 JOUETS COR'!$B$3:$T$25,'NIVEAU  2 JOUETS COR'!$B$30:$T$52</definedName>
  </definedNames>
  <calcPr calcId="191029"/>
</workbook>
</file>

<file path=xl/calcChain.xml><?xml version="1.0" encoding="utf-8"?>
<calcChain xmlns="http://schemas.openxmlformats.org/spreadsheetml/2006/main">
  <c r="S49" i="9" l="1"/>
  <c r="N49" i="9"/>
  <c r="B49" i="9" l="1"/>
  <c r="D49" i="9" s="1"/>
  <c r="D48" i="9"/>
  <c r="N22" i="9"/>
  <c r="L22" i="9"/>
  <c r="N21" i="9"/>
  <c r="D22" i="9"/>
  <c r="B22" i="9"/>
  <c r="R37" i="9" l="1"/>
  <c r="S37" i="9" s="1"/>
  <c r="R38" i="9"/>
  <c r="S38" i="9" s="1"/>
  <c r="R39" i="9"/>
  <c r="S39" i="9" s="1"/>
  <c r="R40" i="9"/>
  <c r="S40" i="9" s="1"/>
  <c r="R41" i="9"/>
  <c r="S41" i="9" s="1"/>
  <c r="R42" i="9"/>
  <c r="S42" i="9" s="1"/>
  <c r="R43" i="9"/>
  <c r="S43" i="9" s="1"/>
  <c r="R36" i="9"/>
  <c r="S36" i="9" s="1"/>
  <c r="H37" i="9"/>
  <c r="I37" i="9" s="1"/>
  <c r="H38" i="9"/>
  <c r="I38" i="9" s="1"/>
  <c r="H39" i="9"/>
  <c r="I39" i="9" s="1"/>
  <c r="H40" i="9"/>
  <c r="I40" i="9" s="1"/>
  <c r="H41" i="9"/>
  <c r="I41" i="9" s="1"/>
  <c r="H42" i="9"/>
  <c r="H43" i="9"/>
  <c r="I43" i="9" s="1"/>
  <c r="H36" i="9"/>
  <c r="I36" i="9" s="1"/>
  <c r="H16" i="9"/>
  <c r="I16" i="9" s="1"/>
  <c r="I42" i="9"/>
  <c r="R16" i="9"/>
  <c r="S16" i="9" s="1"/>
  <c r="R15" i="9"/>
  <c r="S15" i="9" s="1"/>
  <c r="R14" i="9"/>
  <c r="S14" i="9" s="1"/>
  <c r="R13" i="9"/>
  <c r="S13" i="9" s="1"/>
  <c r="R12" i="9"/>
  <c r="S12" i="9" s="1"/>
  <c r="R11" i="9"/>
  <c r="S11" i="9" s="1"/>
  <c r="R10" i="9"/>
  <c r="S10" i="9" s="1"/>
  <c r="R9" i="9"/>
  <c r="S9" i="9" s="1"/>
  <c r="H13" i="9"/>
  <c r="I13" i="9" s="1"/>
  <c r="H14" i="9"/>
  <c r="I14" i="9" s="1"/>
  <c r="H15" i="9"/>
  <c r="I15" i="9" s="1"/>
  <c r="H12" i="9"/>
  <c r="I12" i="9" s="1"/>
  <c r="H11" i="9"/>
  <c r="I11" i="9" s="1"/>
  <c r="H10" i="9"/>
  <c r="I10" i="9" s="1"/>
  <c r="H9" i="9"/>
  <c r="I9" i="9" s="1"/>
  <c r="I44" i="9" l="1"/>
  <c r="I45" i="9" s="1"/>
  <c r="I46" i="9" s="1"/>
  <c r="S44" i="9"/>
  <c r="S45" i="9" s="1"/>
  <c r="S46" i="9" s="1"/>
  <c r="S17" i="9"/>
  <c r="S18" i="9" s="1"/>
  <c r="S19" i="9" s="1"/>
  <c r="I17" i="9"/>
  <c r="I18" i="9" l="1"/>
  <c r="I19" i="9" s="1"/>
  <c r="S47" i="9"/>
  <c r="S48" i="9" s="1"/>
  <c r="L48" i="9" s="1"/>
  <c r="N48" i="9" s="1"/>
  <c r="I47" i="9"/>
  <c r="I48" i="9" s="1"/>
  <c r="S20" i="9"/>
  <c r="S50" i="9" l="1"/>
  <c r="I49" i="9"/>
  <c r="I50" i="9" s="1"/>
  <c r="I20" i="9"/>
  <c r="I21" i="9" s="1"/>
  <c r="S21" i="9"/>
  <c r="S22" i="9" s="1"/>
  <c r="S23" i="9" s="1"/>
  <c r="D21" i="9" l="1"/>
  <c r="I22" i="9" s="1"/>
  <c r="I23" i="9" s="1"/>
</calcChain>
</file>

<file path=xl/sharedStrings.xml><?xml version="1.0" encoding="utf-8"?>
<sst xmlns="http://schemas.openxmlformats.org/spreadsheetml/2006/main" count="392" uniqueCount="71">
  <si>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</si>
  <si>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</si>
  <si>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</si>
  <si>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</si>
  <si>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</si>
  <si>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</si>
  <si>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</si>
  <si>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</si>
  <si>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</si>
  <si>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</si>
  <si>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</si>
  <si>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</si>
  <si>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</si>
  <si>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</si>
  <si>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</si>
  <si>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</si>
  <si>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</si>
  <si>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</si>
  <si>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</si>
  <si>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</si>
  <si>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</si>
  <si>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(2)</t>
  </si>
  <si>
    <t>(1)</t>
  </si>
  <si>
    <t>CLIENT : Koclicko</t>
  </si>
  <si>
    <t xml:space="preserve">CLIENT : Toys'Factory  </t>
  </si>
  <si>
    <t xml:space="preserve">CLIENT : Pinocchio  </t>
  </si>
  <si>
    <t xml:space="preserve">CLIENT : Coucou Hibou  </t>
  </si>
  <si>
    <t>Boite à formes Hello Kitty</t>
  </si>
  <si>
    <t>Boîte aux lettres et émo bois</t>
  </si>
  <si>
    <t xml:space="preserve">Boîte aux lettres et viro bois </t>
  </si>
  <si>
    <t>Boite de construction bois 284 pièces</t>
  </si>
  <si>
    <t>Boite de construction bois 484 pièces</t>
  </si>
  <si>
    <t xml:space="preserve">Camion de pompier à pousser </t>
  </si>
  <si>
    <t>Camion urgence antivirus</t>
  </si>
  <si>
    <t>Centre de tri d'emo bois</t>
  </si>
  <si>
    <t>Chariot de marche Hello Kitty</t>
  </si>
  <si>
    <t>Chien puck en bois à empiler</t>
  </si>
  <si>
    <t>Circuit train bois</t>
  </si>
  <si>
    <t xml:space="preserve">Circuit train bois à pile </t>
  </si>
  <si>
    <t xml:space="preserve">Clown à empiler en bois </t>
  </si>
  <si>
    <t xml:space="preserve">Gare en bois stop et go </t>
  </si>
  <si>
    <t xml:space="preserve">Grue bois sur rails </t>
  </si>
  <si>
    <t>Grue de chantie</t>
  </si>
  <si>
    <t xml:space="preserve">Grue en bois </t>
  </si>
  <si>
    <t xml:space="preserve">Helicopter </t>
  </si>
  <si>
    <t xml:space="preserve">Jeu labyrinthe bois </t>
  </si>
  <si>
    <t xml:space="preserve">Jeu labyrinthe bois avec 2 plateaux </t>
  </si>
  <si>
    <t xml:space="preserve">Jim le teckel </t>
  </si>
  <si>
    <t>Kitty le chat</t>
  </si>
  <si>
    <t>Locomotive à pile verte</t>
  </si>
  <si>
    <t>Locomotive à tirer</t>
  </si>
  <si>
    <t>Locomotive bois à pile jaune</t>
  </si>
  <si>
    <t xml:space="preserve">locomotive bois brio </t>
  </si>
  <si>
    <t xml:space="preserve">Locomotive bois multifonctions </t>
  </si>
  <si>
    <t xml:space="preserve">Locomotive bois roues motrices rechargeable </t>
  </si>
  <si>
    <t>Locomotive bois verte multifonctions</t>
  </si>
  <si>
    <t xml:space="preserve">Locomotive de remorquage bois </t>
  </si>
  <si>
    <t>Locomotive diesel son et lumiere</t>
  </si>
  <si>
    <t>Locomotive vapeur bois</t>
  </si>
  <si>
    <t>Remises habituelles inscrites - Escompte 1 % - Remise gloable 5 %
TVA 20 % - TVA 5,5% sur les livres</t>
  </si>
  <si>
    <t>Remises habituelles inscrites - Remise globale de 11 % - Escompte de 2 % 
TVA 20 % - TVA 5,5% sur les livres</t>
  </si>
  <si>
    <t>Remises habituelles inscrites - Remise globale de 9 % - Escompte de 2 % -
TVA 20 % - TVA 5,5% sur les livres</t>
  </si>
  <si>
    <t>Remises habituelles inscrites - Escompte 1 %
TVA 20 % - TVA 5,5% sur les livres</t>
  </si>
  <si>
    <t>Mon premier ABCD illustré</t>
  </si>
  <si>
    <t xml:space="preserve">Comtes illustrés pour enfants </t>
  </si>
  <si>
    <t>T'choupi et le père Noël</t>
  </si>
  <si>
    <t>Mon grand imagier à toucher</t>
  </si>
  <si>
    <t>Bambo, l'histoire de Félix</t>
  </si>
  <si>
    <t>Apprendre à lire l'heure, livre illustré</t>
  </si>
  <si>
    <t>Le P'tit loup va sur le pot</t>
  </si>
  <si>
    <t>Livre sonore Mes animaux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</si>
</sst>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5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indent="1"/>
    </xf>
    <xf numFmtId="165" fontId="16" fillId="0" borderId="9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4" xfId="0" applyFont="1" applyFill="1" applyBorder="1" applyAlignment="1">
      <alignment vertical="center"/>
    </xf>
    <xf numFmtId="166" fontId="16" fillId="10" borderId="11" xfId="19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3" fillId="0" borderId="2" xfId="19" applyFont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10" borderId="0" xfId="0" applyFont="1" applyFill="1" applyAlignment="1">
      <alignment vertical="center"/>
    </xf>
    <xf numFmtId="0" fontId="16" fillId="10" borderId="26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6" xfId="0" applyFont="1" applyFill="1" applyBorder="1" applyAlignment="1">
      <alignment horizontal="left" vertical="center" indent="1"/>
    </xf>
    <xf numFmtId="0" fontId="16" fillId="11" borderId="28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165" fontId="16" fillId="0" borderId="30" xfId="0" applyNumberFormat="1" applyFont="1" applyBorder="1" applyAlignment="1">
      <alignment horizontal="left" vertical="center" indent="1"/>
    </xf>
    <xf numFmtId="4" fontId="18" fillId="0" borderId="5" xfId="0" applyNumberFormat="1" applyFont="1" applyBorder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9" fontId="23" fillId="0" borderId="12" xfId="19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 wrapText="1"/>
    </xf>
    <xf numFmtId="9" fontId="16" fillId="0" borderId="4" xfId="19" applyFont="1" applyBorder="1" applyAlignment="1">
      <alignment horizontal="left" vertical="center" indent="1"/>
    </xf>
    <xf numFmtId="9" fontId="16" fillId="0" borderId="4" xfId="19" applyFont="1" applyBorder="1" applyAlignment="1">
      <alignment horizontal="right" vertical="center" indent="1"/>
    </xf>
    <xf numFmtId="4" fontId="22" fillId="10" borderId="23" xfId="0" applyNumberFormat="1" applyFont="1" applyFill="1" applyBorder="1" applyAlignment="1">
      <alignment vertical="center"/>
    </xf>
    <xf numFmtId="43" fontId="22" fillId="10" borderId="26" xfId="1" applyFont="1" applyFill="1" applyBorder="1" applyAlignment="1">
      <alignment vertical="center"/>
    </xf>
    <xf numFmtId="43" fontId="22" fillId="0" borderId="2" xfId="1" applyFont="1" applyBorder="1" applyAlignment="1">
      <alignment vertical="center"/>
    </xf>
    <xf numFmtId="0" fontId="15" fillId="0" borderId="17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165" fontId="15" fillId="0" borderId="9" xfId="0" applyNumberFormat="1" applyFont="1" applyBorder="1" applyAlignment="1">
      <alignment horizontal="left" vertical="center" indent="1"/>
    </xf>
    <xf numFmtId="0" fontId="23" fillId="0" borderId="2" xfId="19" applyNumberFormat="1" applyFont="1" applyBorder="1" applyAlignment="1">
      <alignment horizontal="center" vertical="center"/>
    </xf>
    <xf numFmtId="0" fontId="23" fillId="0" borderId="12" xfId="19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 wrapText="1"/>
    </xf>
    <xf numFmtId="0" fontId="16" fillId="10" borderId="24" xfId="0" quotePrefix="1" applyFont="1" applyFill="1" applyBorder="1" applyAlignment="1">
      <alignment horizontal="left" vertical="center"/>
    </xf>
    <xf numFmtId="0" fontId="16" fillId="10" borderId="23" xfId="0" quotePrefix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textRotation="255" wrapText="1"/>
    </xf>
    <xf numFmtId="9" fontId="16" fillId="10" borderId="0" xfId="19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 textRotation="255" wrapText="1"/>
    </xf>
    <xf numFmtId="0" fontId="16" fillId="0" borderId="3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2" fontId="16" fillId="0" borderId="31" xfId="0" applyNumberFormat="1" applyFont="1" applyBorder="1" applyAlignment="1">
      <alignment horizontal="center" vertical="center" wrapText="1"/>
    </xf>
    <xf numFmtId="9" fontId="23" fillId="0" borderId="31" xfId="19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21" fillId="9" borderId="0" xfId="0" applyFont="1" applyFill="1" applyBorder="1" applyAlignment="1"/>
    <xf numFmtId="166" fontId="23" fillId="10" borderId="0" xfId="19" applyNumberFormat="1" applyFont="1" applyFill="1" applyBorder="1" applyAlignment="1">
      <alignment horizontal="center" vertical="center"/>
    </xf>
    <xf numFmtId="9" fontId="22" fillId="10" borderId="0" xfId="19" applyFont="1" applyFill="1" applyAlignment="1">
      <alignment vertical="center"/>
    </xf>
    <xf numFmtId="9" fontId="22" fillId="0" borderId="4" xfId="19" applyFont="1" applyBorder="1" applyAlignment="1">
      <alignment horizontal="left" vertical="center" inden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5" fillId="9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439F4557-54C2-4E55-80A8-2FB585E9C8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0330" y="5891212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2BD7620E-37CF-4712-939E-369148CD1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9905" y="12639674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D4CA-8FBD-49D6-9436-03F3C30BA622}">
  <sheetPr>
    <tabColor theme="5" tint="-0.499984740745262"/>
    <pageSetUpPr fitToPage="1"/>
  </sheetPr>
  <dimension ref="B3:AMN1048540"/>
  <sheetViews>
    <sheetView showGridLines="0" tabSelected="1" view="pageBreakPreview" topLeftCell="A28" zoomScale="80" zoomScaleNormal="100" zoomScaleSheetLayoutView="80" workbookViewId="0">
      <selection activeCell="I35" sqref="I35"/>
    </sheetView>
  </sheetViews>
  <sheetFormatPr baseColWidth="10" defaultRowHeight="14.1" customHeight="1" x14ac:dyDescent="0.3"/>
  <cols>
    <col min="1" max="1" width="1.296875" style="2" customWidth="1"/>
    <col min="2" max="2" width="17.19921875" style="1" customWidth="1"/>
    <col min="3" max="3" width="7.09765625" style="1" customWidth="1"/>
    <col min="4" max="4" width="20.796875" style="1" customWidth="1"/>
    <col min="5" max="5" width="8.59765625" style="1" customWidth="1"/>
    <col min="6" max="6" width="9.69921875" style="1" customWidth="1"/>
    <col min="7" max="7" width="7.59765625" style="1" customWidth="1"/>
    <col min="8" max="8" width="8.59765625" style="1" customWidth="1"/>
    <col min="9" max="9" width="14.59765625" style="1" customWidth="1"/>
    <col min="10" max="10" width="2.796875" style="1" customWidth="1"/>
    <col min="11" max="11" width="1.296875" style="2" customWidth="1"/>
    <col min="12" max="12" width="14.898437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7.796875" style="1" customWidth="1"/>
    <col min="17" max="17" width="7.69921875" style="1" customWidth="1"/>
    <col min="18" max="18" width="10.8984375" style="1" customWidth="1"/>
    <col min="19" max="19" width="12.5" style="1" customWidth="1"/>
    <col min="20" max="20" width="3.39843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0" customFormat="1" ht="32.4" customHeight="1" x14ac:dyDescent="0.35">
      <c r="B3" s="88" t="s">
        <v>23</v>
      </c>
      <c r="C3" s="88"/>
      <c r="D3" s="88"/>
      <c r="E3" s="88"/>
      <c r="F3" s="88"/>
      <c r="G3" s="89" t="s">
        <v>18</v>
      </c>
      <c r="H3" s="88"/>
      <c r="I3" s="88"/>
      <c r="J3" s="88"/>
      <c r="L3" s="88" t="s">
        <v>24</v>
      </c>
      <c r="M3" s="88"/>
      <c r="N3" s="88"/>
      <c r="O3" s="88"/>
      <c r="P3" s="88"/>
      <c r="Q3" s="89" t="s">
        <v>18</v>
      </c>
      <c r="R3" s="88"/>
      <c r="S3" s="88"/>
      <c r="T3" s="88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</row>
    <row r="4" spans="2:1028" ht="16.95" customHeight="1" x14ac:dyDescent="0.3">
      <c r="B4" s="102" t="s">
        <v>0</v>
      </c>
      <c r="C4" s="102"/>
      <c r="D4" s="102"/>
      <c r="E4" s="102"/>
      <c r="F4" s="102"/>
      <c r="G4" s="102"/>
      <c r="H4" s="102"/>
      <c r="I4" s="102"/>
      <c r="J4" s="102"/>
      <c r="L4" s="102" t="s">
        <v>0</v>
      </c>
      <c r="M4" s="102"/>
      <c r="N4" s="102"/>
      <c r="O4" s="102"/>
      <c r="P4" s="102"/>
      <c r="Q4" s="102"/>
      <c r="R4" s="102"/>
      <c r="S4" s="102"/>
      <c r="T4" s="102"/>
    </row>
    <row r="5" spans="2:1028" s="1" customFormat="1" ht="40.200000000000003" customHeight="1" x14ac:dyDescent="0.25">
      <c r="B5" s="110" t="s">
        <v>61</v>
      </c>
      <c r="C5" s="110"/>
      <c r="D5" s="110"/>
      <c r="E5" s="110"/>
      <c r="F5" s="110"/>
      <c r="G5" s="110"/>
      <c r="H5" s="110"/>
      <c r="I5" s="110"/>
      <c r="J5" s="110"/>
      <c r="L5" s="110" t="s">
        <v>62</v>
      </c>
      <c r="M5" s="111"/>
      <c r="N5" s="111"/>
      <c r="O5" s="111"/>
      <c r="P5" s="111"/>
      <c r="Q5" s="111"/>
      <c r="R5" s="111"/>
      <c r="S5" s="111"/>
      <c r="T5" s="111"/>
    </row>
    <row r="7" spans="2:1028" ht="16.95" customHeight="1" x14ac:dyDescent="0.3">
      <c r="B7" s="106" t="s">
        <v>1</v>
      </c>
      <c r="C7" s="106"/>
      <c r="D7" s="106"/>
      <c r="E7" s="106"/>
      <c r="F7" s="106"/>
      <c r="G7" s="106"/>
      <c r="H7" s="106"/>
      <c r="I7" s="106"/>
      <c r="J7" s="106"/>
      <c r="L7" s="106" t="s">
        <v>1</v>
      </c>
      <c r="M7" s="106"/>
      <c r="N7" s="106"/>
      <c r="O7" s="106"/>
      <c r="P7" s="106"/>
      <c r="Q7" s="106"/>
      <c r="R7" s="106"/>
      <c r="S7" s="106"/>
      <c r="T7" s="106"/>
    </row>
    <row r="8" spans="2:1028" s="10" customFormat="1" ht="41.4" customHeight="1" x14ac:dyDescent="0.3">
      <c r="B8" s="110" t="s">
        <v>2</v>
      </c>
      <c r="C8" s="110"/>
      <c r="D8" s="110"/>
      <c r="E8" s="72" t="s">
        <v>3</v>
      </c>
      <c r="F8" s="72" t="s">
        <v>4</v>
      </c>
      <c r="G8" s="72" t="s">
        <v>19</v>
      </c>
      <c r="H8" s="72" t="s">
        <v>12</v>
      </c>
      <c r="I8" s="72" t="s">
        <v>5</v>
      </c>
      <c r="J8" s="77" t="s">
        <v>9</v>
      </c>
      <c r="L8" s="103" t="s">
        <v>2</v>
      </c>
      <c r="M8" s="104"/>
      <c r="N8" s="105"/>
      <c r="O8" s="78" t="s">
        <v>3</v>
      </c>
      <c r="P8" s="79" t="s">
        <v>4</v>
      </c>
      <c r="Q8" s="80" t="s">
        <v>19</v>
      </c>
      <c r="R8" s="79" t="s">
        <v>12</v>
      </c>
      <c r="S8" s="79" t="s">
        <v>5</v>
      </c>
      <c r="T8" s="75" t="s">
        <v>9</v>
      </c>
    </row>
    <row r="9" spans="2:1028" s="10" customFormat="1" ht="25.05" customHeight="1" x14ac:dyDescent="0.3">
      <c r="B9" s="93" t="s">
        <v>27</v>
      </c>
      <c r="C9" s="94" t="s">
        <v>27</v>
      </c>
      <c r="D9" s="95" t="s">
        <v>27</v>
      </c>
      <c r="E9" s="83">
        <v>150</v>
      </c>
      <c r="F9" s="84">
        <v>24.15</v>
      </c>
      <c r="G9" s="85">
        <v>0.25</v>
      </c>
      <c r="H9" s="79"/>
      <c r="I9" s="79"/>
      <c r="J9" s="83"/>
      <c r="L9" s="93" t="s">
        <v>35</v>
      </c>
      <c r="M9" s="94" t="s">
        <v>35</v>
      </c>
      <c r="N9" s="95" t="s">
        <v>35</v>
      </c>
      <c r="O9" s="7">
        <v>23</v>
      </c>
      <c r="P9" s="27">
        <v>44.78</v>
      </c>
      <c r="Q9" s="43">
        <v>0.15</v>
      </c>
      <c r="R9" s="8"/>
      <c r="S9" s="8"/>
      <c r="T9" s="72"/>
    </row>
    <row r="10" spans="2:1028" s="10" customFormat="1" ht="25.05" customHeight="1" x14ac:dyDescent="0.3">
      <c r="B10" s="93" t="s">
        <v>28</v>
      </c>
      <c r="C10" s="94" t="s">
        <v>28</v>
      </c>
      <c r="D10" s="95" t="s">
        <v>28</v>
      </c>
      <c r="E10" s="72">
        <v>23</v>
      </c>
      <c r="F10" s="69">
        <v>14.25</v>
      </c>
      <c r="G10" s="57">
        <v>0.1</v>
      </c>
      <c r="H10" s="8"/>
      <c r="I10" s="8"/>
      <c r="J10" s="72"/>
      <c r="L10" s="93" t="s">
        <v>36</v>
      </c>
      <c r="M10" s="94" t="s">
        <v>36</v>
      </c>
      <c r="N10" s="95" t="s">
        <v>36</v>
      </c>
      <c r="O10" s="7">
        <v>120</v>
      </c>
      <c r="P10" s="27">
        <v>22.35</v>
      </c>
      <c r="Q10" s="43">
        <v>7.0000000000000007E-2</v>
      </c>
      <c r="R10" s="8"/>
      <c r="S10" s="8"/>
      <c r="T10" s="72"/>
    </row>
    <row r="11" spans="2:1028" s="1" customFormat="1" ht="25.05" customHeight="1" x14ac:dyDescent="0.25">
      <c r="B11" s="93" t="s">
        <v>29</v>
      </c>
      <c r="C11" s="94" t="s">
        <v>29</v>
      </c>
      <c r="D11" s="95" t="s">
        <v>29</v>
      </c>
      <c r="E11" s="74">
        <v>88</v>
      </c>
      <c r="F11" s="56">
        <v>14.25</v>
      </c>
      <c r="G11" s="57">
        <v>0.09</v>
      </c>
      <c r="H11" s="55"/>
      <c r="I11" s="12"/>
      <c r="J11" s="73"/>
      <c r="L11" s="93" t="s">
        <v>37</v>
      </c>
      <c r="M11" s="94" t="s">
        <v>37</v>
      </c>
      <c r="N11" s="95" t="s">
        <v>37</v>
      </c>
      <c r="O11" s="11">
        <v>48</v>
      </c>
      <c r="P11" s="28">
        <v>23.55</v>
      </c>
      <c r="Q11" s="43">
        <v>0.04</v>
      </c>
      <c r="R11" s="12"/>
      <c r="S11" s="12"/>
      <c r="T11" s="73"/>
    </row>
    <row r="12" spans="2:1028" s="1" customFormat="1" ht="25.05" customHeight="1" x14ac:dyDescent="0.25">
      <c r="B12" s="93" t="s">
        <v>30</v>
      </c>
      <c r="C12" s="94" t="s">
        <v>30</v>
      </c>
      <c r="D12" s="95" t="s">
        <v>30</v>
      </c>
      <c r="E12" s="74">
        <v>100</v>
      </c>
      <c r="F12" s="56">
        <v>133.88</v>
      </c>
      <c r="G12" s="57"/>
      <c r="H12" s="55"/>
      <c r="I12" s="12"/>
      <c r="J12" s="73"/>
      <c r="L12" s="93" t="s">
        <v>38</v>
      </c>
      <c r="M12" s="94" t="s">
        <v>38</v>
      </c>
      <c r="N12" s="95" t="s">
        <v>38</v>
      </c>
      <c r="O12" s="11">
        <v>75</v>
      </c>
      <c r="P12" s="28">
        <v>34.58</v>
      </c>
      <c r="Q12" s="43">
        <v>0.12</v>
      </c>
      <c r="R12" s="12"/>
      <c r="S12" s="12"/>
      <c r="T12" s="73"/>
    </row>
    <row r="13" spans="2:1028" s="10" customFormat="1" ht="25.05" customHeight="1" x14ac:dyDescent="0.3">
      <c r="B13" s="93" t="s">
        <v>31</v>
      </c>
      <c r="C13" s="94" t="s">
        <v>31</v>
      </c>
      <c r="D13" s="95" t="s">
        <v>31</v>
      </c>
      <c r="E13" s="72">
        <v>50</v>
      </c>
      <c r="F13" s="69">
        <v>157.5</v>
      </c>
      <c r="G13" s="57"/>
      <c r="H13" s="8"/>
      <c r="I13" s="8"/>
      <c r="J13" s="73"/>
      <c r="L13" s="93" t="s">
        <v>39</v>
      </c>
      <c r="M13" s="94" t="s">
        <v>39</v>
      </c>
      <c r="N13" s="95" t="s">
        <v>39</v>
      </c>
      <c r="O13" s="7">
        <v>22</v>
      </c>
      <c r="P13" s="27">
        <v>14.1</v>
      </c>
      <c r="Q13" s="43"/>
      <c r="R13" s="8"/>
      <c r="S13" s="8"/>
      <c r="T13" s="73"/>
    </row>
    <row r="14" spans="2:1028" s="10" customFormat="1" ht="25.05" customHeight="1" x14ac:dyDescent="0.3">
      <c r="B14" s="93" t="s">
        <v>32</v>
      </c>
      <c r="C14" s="94" t="s">
        <v>32</v>
      </c>
      <c r="D14" s="95" t="s">
        <v>32</v>
      </c>
      <c r="E14" s="72">
        <v>60</v>
      </c>
      <c r="F14" s="69">
        <v>14.4</v>
      </c>
      <c r="G14" s="57">
        <v>0.11</v>
      </c>
      <c r="H14" s="8"/>
      <c r="I14" s="8"/>
      <c r="J14" s="73"/>
      <c r="L14" s="93" t="s">
        <v>40</v>
      </c>
      <c r="M14" s="94" t="s">
        <v>40</v>
      </c>
      <c r="N14" s="95" t="s">
        <v>40</v>
      </c>
      <c r="O14" s="7">
        <v>10</v>
      </c>
      <c r="P14" s="27">
        <v>13.79</v>
      </c>
      <c r="Q14" s="43"/>
      <c r="R14" s="8"/>
      <c r="S14" s="8"/>
      <c r="T14" s="73"/>
    </row>
    <row r="15" spans="2:1028" s="1" customFormat="1" ht="25.05" customHeight="1" x14ac:dyDescent="0.25">
      <c r="B15" s="93" t="s">
        <v>33</v>
      </c>
      <c r="C15" s="94" t="s">
        <v>33</v>
      </c>
      <c r="D15" s="95" t="s">
        <v>33</v>
      </c>
      <c r="E15" s="74">
        <v>30</v>
      </c>
      <c r="F15" s="56">
        <v>23.55</v>
      </c>
      <c r="G15" s="57"/>
      <c r="H15" s="55"/>
      <c r="I15" s="12"/>
      <c r="J15" s="73"/>
      <c r="L15" s="93" t="s">
        <v>41</v>
      </c>
      <c r="M15" s="94" t="s">
        <v>41</v>
      </c>
      <c r="N15" s="95" t="s">
        <v>41</v>
      </c>
      <c r="O15" s="11">
        <v>65</v>
      </c>
      <c r="P15" s="28">
        <v>19.13</v>
      </c>
      <c r="Q15" s="43">
        <v>0.13</v>
      </c>
      <c r="R15" s="12"/>
      <c r="S15" s="12"/>
      <c r="T15" s="73"/>
    </row>
    <row r="16" spans="2:1028" s="1" customFormat="1" ht="25.05" customHeight="1" x14ac:dyDescent="0.25">
      <c r="B16" s="93" t="s">
        <v>34</v>
      </c>
      <c r="C16" s="94" t="s">
        <v>34</v>
      </c>
      <c r="D16" s="95" t="s">
        <v>34</v>
      </c>
      <c r="E16" s="74">
        <v>120</v>
      </c>
      <c r="F16" s="56">
        <v>43.35</v>
      </c>
      <c r="G16" s="57">
        <v>0.05</v>
      </c>
      <c r="H16" s="55"/>
      <c r="I16" s="12"/>
      <c r="J16" s="73"/>
      <c r="L16" s="93" t="s">
        <v>42</v>
      </c>
      <c r="M16" s="94" t="s">
        <v>42</v>
      </c>
      <c r="N16" s="95" t="s">
        <v>42</v>
      </c>
      <c r="O16" s="11">
        <v>65</v>
      </c>
      <c r="P16" s="28">
        <v>21.98</v>
      </c>
      <c r="Q16" s="43"/>
      <c r="R16" s="12"/>
      <c r="S16" s="12"/>
      <c r="T16" s="73"/>
    </row>
    <row r="17" spans="2:1028" s="1" customFormat="1" ht="19.95" customHeight="1" x14ac:dyDescent="0.25">
      <c r="B17" s="35"/>
      <c r="C17" s="22"/>
      <c r="D17" s="22"/>
      <c r="E17" s="21"/>
      <c r="F17" s="33" t="s">
        <v>6</v>
      </c>
      <c r="G17" s="19"/>
      <c r="H17" s="13"/>
      <c r="I17" s="14"/>
      <c r="L17" s="31"/>
      <c r="M17" s="31"/>
      <c r="N17" s="31"/>
      <c r="O17" s="31"/>
      <c r="P17" s="32" t="s">
        <v>6</v>
      </c>
      <c r="Q17" s="4"/>
      <c r="R17" s="13"/>
      <c r="S17" s="14"/>
    </row>
    <row r="18" spans="2:1028" s="1" customFormat="1" ht="19.95" customHeight="1" x14ac:dyDescent="0.25">
      <c r="B18" s="15"/>
      <c r="C18" s="21"/>
      <c r="D18" s="21"/>
      <c r="E18" s="21"/>
      <c r="F18" s="32" t="s">
        <v>16</v>
      </c>
      <c r="G18" s="4"/>
      <c r="H18" s="16"/>
      <c r="I18" s="14"/>
      <c r="L18" s="15"/>
      <c r="M18" s="21"/>
      <c r="N18" s="21"/>
      <c r="O18" s="21"/>
      <c r="P18" s="32" t="s">
        <v>16</v>
      </c>
      <c r="Q18" s="4"/>
      <c r="R18" s="16"/>
      <c r="S18" s="14"/>
    </row>
    <row r="19" spans="2:1028" s="1" customFormat="1" ht="19.95" customHeight="1" x14ac:dyDescent="0.25">
      <c r="B19" s="96" t="s">
        <v>13</v>
      </c>
      <c r="C19" s="97"/>
      <c r="D19" s="98"/>
      <c r="E19" s="21"/>
      <c r="F19" s="32" t="s">
        <v>11</v>
      </c>
      <c r="G19" s="4"/>
      <c r="H19" s="17"/>
      <c r="I19" s="14"/>
      <c r="L19" s="96" t="s">
        <v>13</v>
      </c>
      <c r="M19" s="97"/>
      <c r="N19" s="98"/>
      <c r="O19" s="21"/>
      <c r="P19" s="32" t="s">
        <v>11</v>
      </c>
      <c r="Q19" s="4"/>
      <c r="R19" s="17"/>
      <c r="S19" s="14"/>
    </row>
    <row r="20" spans="2:1028" s="1" customFormat="1" ht="19.95" customHeight="1" x14ac:dyDescent="0.25">
      <c r="B20" s="39" t="s">
        <v>14</v>
      </c>
      <c r="C20" s="46" t="s">
        <v>15</v>
      </c>
      <c r="D20" s="46" t="s">
        <v>9</v>
      </c>
      <c r="E20" s="49"/>
      <c r="F20" s="49" t="s">
        <v>7</v>
      </c>
      <c r="G20" s="42" t="s">
        <v>17</v>
      </c>
      <c r="H20" s="18"/>
      <c r="I20" s="14"/>
      <c r="L20" s="39" t="s">
        <v>14</v>
      </c>
      <c r="M20" s="40" t="s">
        <v>15</v>
      </c>
      <c r="N20" s="41" t="s">
        <v>9</v>
      </c>
      <c r="O20" s="21"/>
      <c r="P20" s="32" t="s">
        <v>7</v>
      </c>
      <c r="Q20" s="42" t="s">
        <v>17</v>
      </c>
      <c r="R20" s="18"/>
      <c r="S20" s="14"/>
    </row>
    <row r="21" spans="2:1028" s="1" customFormat="1" ht="19.95" customHeight="1" x14ac:dyDescent="0.25">
      <c r="B21" s="71" t="s">
        <v>22</v>
      </c>
      <c r="C21" s="34">
        <v>5.5E-2</v>
      </c>
      <c r="D21" s="47"/>
      <c r="E21" s="50"/>
      <c r="F21" s="51" t="s">
        <v>8</v>
      </c>
      <c r="G21" s="4"/>
      <c r="H21" s="17"/>
      <c r="I21" s="14"/>
      <c r="L21" s="71" t="s">
        <v>22</v>
      </c>
      <c r="M21" s="34">
        <v>5.5E-2</v>
      </c>
      <c r="N21" s="47"/>
      <c r="O21" s="21"/>
      <c r="P21" s="32" t="s">
        <v>8</v>
      </c>
      <c r="Q21" s="4"/>
      <c r="R21" s="17"/>
      <c r="S21" s="14"/>
    </row>
    <row r="22" spans="2:1028" s="1" customFormat="1" ht="19.95" customHeight="1" x14ac:dyDescent="0.25">
      <c r="B22" s="70" t="s">
        <v>21</v>
      </c>
      <c r="C22" s="76">
        <v>0.2</v>
      </c>
      <c r="D22" s="46"/>
      <c r="E22" s="49"/>
      <c r="F22" s="99" t="s">
        <v>9</v>
      </c>
      <c r="G22" s="100"/>
      <c r="H22" s="101"/>
      <c r="I22" s="14"/>
      <c r="L22" s="70" t="s">
        <v>21</v>
      </c>
      <c r="M22" s="48">
        <v>0.2</v>
      </c>
      <c r="N22" s="41"/>
      <c r="O22" s="21"/>
      <c r="P22" s="32" t="s">
        <v>9</v>
      </c>
      <c r="Q22" s="4"/>
      <c r="R22" s="18"/>
      <c r="S22" s="14"/>
    </row>
    <row r="23" spans="2:1028" s="1" customFormat="1" ht="19.95" customHeight="1" x14ac:dyDescent="0.25">
      <c r="B23" s="36"/>
      <c r="C23" s="37"/>
      <c r="D23" s="38"/>
      <c r="E23" s="50"/>
      <c r="F23" s="52" t="s">
        <v>10</v>
      </c>
      <c r="G23" s="53"/>
      <c r="H23" s="54"/>
      <c r="I23" s="14"/>
      <c r="L23" s="36"/>
      <c r="M23" s="37"/>
      <c r="N23" s="38"/>
      <c r="O23" s="21"/>
      <c r="P23" s="33" t="s">
        <v>10</v>
      </c>
      <c r="Q23" s="19"/>
      <c r="R23" s="20"/>
      <c r="S23" s="14"/>
    </row>
    <row r="24" spans="2:1028" s="1" customFormat="1" ht="16.95" customHeight="1" x14ac:dyDescent="0.25">
      <c r="B24" s="21"/>
      <c r="C24" s="21"/>
      <c r="D24" s="21"/>
      <c r="E24" s="21"/>
      <c r="F24" s="22"/>
      <c r="G24" s="22"/>
      <c r="H24" s="23"/>
      <c r="I24" s="24"/>
      <c r="L24" s="21"/>
      <c r="M24" s="21"/>
      <c r="N24" s="21"/>
      <c r="O24" s="21"/>
      <c r="P24" s="22"/>
      <c r="Q24" s="22"/>
      <c r="R24" s="23"/>
      <c r="S24" s="24"/>
    </row>
    <row r="25" spans="2:1028" s="1" customFormat="1" ht="28.35" customHeight="1" x14ac:dyDescent="0.25">
      <c r="B25" s="3" t="s">
        <v>20</v>
      </c>
      <c r="C25" s="4"/>
      <c r="D25" s="4"/>
      <c r="E25" s="6"/>
      <c r="F25" s="25"/>
      <c r="G25" s="5"/>
      <c r="H25" s="5"/>
      <c r="I25" s="14"/>
      <c r="L25" s="3" t="s">
        <v>20</v>
      </c>
      <c r="M25" s="4"/>
      <c r="N25" s="4"/>
      <c r="O25" s="6"/>
      <c r="P25" s="25"/>
      <c r="Q25" s="5"/>
      <c r="R25" s="5"/>
      <c r="S25" s="14"/>
    </row>
    <row r="30" spans="2:1028" s="30" customFormat="1" ht="32.4" customHeight="1" x14ac:dyDescent="0.35">
      <c r="B30" s="88" t="s">
        <v>25</v>
      </c>
      <c r="C30" s="88"/>
      <c r="D30" s="88"/>
      <c r="E30" s="88"/>
      <c r="F30" s="88"/>
      <c r="G30" s="89" t="s">
        <v>18</v>
      </c>
      <c r="H30" s="88"/>
      <c r="I30" s="88"/>
      <c r="J30" s="88"/>
      <c r="L30" s="88" t="s">
        <v>26</v>
      </c>
      <c r="M30" s="88"/>
      <c r="N30" s="88"/>
      <c r="O30" s="88"/>
      <c r="P30" s="88"/>
      <c r="Q30" s="89" t="s">
        <v>18</v>
      </c>
      <c r="R30" s="88"/>
      <c r="S30" s="88"/>
      <c r="T30" s="8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</row>
    <row r="31" spans="2:1028" ht="25.05" customHeight="1" x14ac:dyDescent="0.3">
      <c r="B31" s="102" t="s">
        <v>0</v>
      </c>
      <c r="C31" s="102"/>
      <c r="D31" s="102"/>
      <c r="E31" s="102"/>
      <c r="F31" s="102"/>
      <c r="G31" s="102"/>
      <c r="H31" s="102"/>
      <c r="I31" s="102"/>
      <c r="J31" s="102"/>
      <c r="L31" s="102" t="s">
        <v>0</v>
      </c>
      <c r="M31" s="102"/>
      <c r="N31" s="102"/>
      <c r="O31" s="102"/>
      <c r="P31" s="102"/>
      <c r="Q31" s="102"/>
      <c r="R31" s="102"/>
      <c r="S31" s="102"/>
      <c r="T31" s="102"/>
    </row>
    <row r="32" spans="2:1028" s="9" customFormat="1" ht="43.2" customHeight="1" x14ac:dyDescent="0.25">
      <c r="B32" s="107" t="s">
        <v>60</v>
      </c>
      <c r="C32" s="108"/>
      <c r="D32" s="108"/>
      <c r="E32" s="108"/>
      <c r="F32" s="108"/>
      <c r="G32" s="108"/>
      <c r="H32" s="108"/>
      <c r="I32" s="108"/>
      <c r="J32" s="109"/>
      <c r="L32" s="110" t="s">
        <v>59</v>
      </c>
      <c r="M32" s="110"/>
      <c r="N32" s="110"/>
      <c r="O32" s="110"/>
      <c r="P32" s="110"/>
      <c r="Q32" s="110"/>
      <c r="R32" s="110"/>
      <c r="S32" s="110"/>
      <c r="T32" s="110"/>
    </row>
    <row r="33" spans="2:20" ht="25.05" customHeight="1" x14ac:dyDescent="0.3"/>
    <row r="34" spans="2:20" ht="25.05" customHeight="1" x14ac:dyDescent="0.3">
      <c r="B34" s="106" t="s">
        <v>1</v>
      </c>
      <c r="C34" s="106"/>
      <c r="D34" s="106"/>
      <c r="E34" s="106"/>
      <c r="F34" s="106"/>
      <c r="G34" s="106"/>
      <c r="H34" s="106"/>
      <c r="I34" s="106"/>
      <c r="J34" s="106"/>
      <c r="L34" s="106" t="s">
        <v>1</v>
      </c>
      <c r="M34" s="106"/>
      <c r="N34" s="106"/>
      <c r="O34" s="106"/>
      <c r="P34" s="106"/>
      <c r="Q34" s="106"/>
      <c r="R34" s="106"/>
      <c r="S34" s="106"/>
      <c r="T34" s="106"/>
    </row>
    <row r="35" spans="2:20" s="10" customFormat="1" ht="43.8" customHeight="1" x14ac:dyDescent="0.3">
      <c r="B35" s="103" t="s">
        <v>2</v>
      </c>
      <c r="C35" s="104"/>
      <c r="D35" s="105"/>
      <c r="E35" s="78" t="s">
        <v>3</v>
      </c>
      <c r="F35" s="82" t="s">
        <v>4</v>
      </c>
      <c r="G35" s="78" t="s">
        <v>19</v>
      </c>
      <c r="H35" s="79" t="s">
        <v>12</v>
      </c>
      <c r="I35" s="81" t="s">
        <v>5</v>
      </c>
      <c r="J35" s="75" t="s">
        <v>9</v>
      </c>
      <c r="L35" s="103" t="s">
        <v>2</v>
      </c>
      <c r="M35" s="104"/>
      <c r="N35" s="105"/>
      <c r="O35" s="78" t="s">
        <v>3</v>
      </c>
      <c r="P35" s="79" t="s">
        <v>4</v>
      </c>
      <c r="Q35" s="80" t="s">
        <v>19</v>
      </c>
      <c r="R35" s="79" t="s">
        <v>12</v>
      </c>
      <c r="S35" s="81" t="s">
        <v>5</v>
      </c>
      <c r="T35" s="75" t="s">
        <v>9</v>
      </c>
    </row>
    <row r="36" spans="2:20" s="10" customFormat="1" ht="39" customHeight="1" x14ac:dyDescent="0.3">
      <c r="B36" s="93" t="s">
        <v>43</v>
      </c>
      <c r="C36" s="94" t="s">
        <v>43</v>
      </c>
      <c r="D36" s="95" t="s">
        <v>43</v>
      </c>
      <c r="E36" s="72">
        <v>42</v>
      </c>
      <c r="F36" s="69">
        <v>28.13</v>
      </c>
      <c r="G36" s="57">
        <v>0.08</v>
      </c>
      <c r="H36" s="8"/>
      <c r="I36" s="8"/>
      <c r="J36" s="72"/>
      <c r="L36" s="93" t="s">
        <v>63</v>
      </c>
      <c r="M36" s="94" t="s">
        <v>51</v>
      </c>
      <c r="N36" s="95" t="s">
        <v>51</v>
      </c>
      <c r="O36" s="7">
        <v>20</v>
      </c>
      <c r="P36" s="27">
        <v>14.1</v>
      </c>
      <c r="Q36" s="43">
        <v>7.0000000000000007E-2</v>
      </c>
      <c r="R36" s="8"/>
      <c r="S36" s="8"/>
      <c r="T36" s="72"/>
    </row>
    <row r="37" spans="2:20" s="10" customFormat="1" ht="39" customHeight="1" x14ac:dyDescent="0.3">
      <c r="B37" s="93" t="s">
        <v>44</v>
      </c>
      <c r="C37" s="94" t="s">
        <v>44</v>
      </c>
      <c r="D37" s="95" t="s">
        <v>44</v>
      </c>
      <c r="E37" s="72">
        <v>50</v>
      </c>
      <c r="F37" s="69">
        <v>10.28</v>
      </c>
      <c r="G37" s="57">
        <v>0.15</v>
      </c>
      <c r="H37" s="8"/>
      <c r="I37" s="8"/>
      <c r="J37" s="72"/>
      <c r="L37" s="93" t="s">
        <v>64</v>
      </c>
      <c r="M37" s="94" t="s">
        <v>52</v>
      </c>
      <c r="N37" s="95" t="s">
        <v>52</v>
      </c>
      <c r="O37" s="7">
        <v>12</v>
      </c>
      <c r="P37" s="27">
        <v>15.5</v>
      </c>
      <c r="Q37" s="43">
        <v>0.11</v>
      </c>
      <c r="R37" s="8"/>
      <c r="S37" s="8"/>
      <c r="T37" s="72"/>
    </row>
    <row r="38" spans="2:20" s="1" customFormat="1" ht="39" customHeight="1" x14ac:dyDescent="0.25">
      <c r="B38" s="93" t="s">
        <v>45</v>
      </c>
      <c r="C38" s="94" t="s">
        <v>45</v>
      </c>
      <c r="D38" s="95" t="s">
        <v>45</v>
      </c>
      <c r="E38" s="74">
        <v>87</v>
      </c>
      <c r="F38" s="56">
        <v>23.55</v>
      </c>
      <c r="G38" s="57">
        <v>0.17</v>
      </c>
      <c r="H38" s="55"/>
      <c r="I38" s="12"/>
      <c r="J38" s="73"/>
      <c r="L38" s="93" t="s">
        <v>65</v>
      </c>
      <c r="M38" s="94" t="s">
        <v>53</v>
      </c>
      <c r="N38" s="95" t="s">
        <v>53</v>
      </c>
      <c r="O38" s="11">
        <v>44</v>
      </c>
      <c r="P38" s="28">
        <v>8.5</v>
      </c>
      <c r="Q38" s="43">
        <v>0.06</v>
      </c>
      <c r="R38" s="12"/>
      <c r="S38" s="12"/>
      <c r="T38" s="73"/>
    </row>
    <row r="39" spans="2:20" s="1" customFormat="1" ht="39" customHeight="1" x14ac:dyDescent="0.25">
      <c r="B39" s="93" t="s">
        <v>46</v>
      </c>
      <c r="C39" s="94" t="s">
        <v>46</v>
      </c>
      <c r="D39" s="95" t="s">
        <v>46</v>
      </c>
      <c r="E39" s="74">
        <v>110</v>
      </c>
      <c r="F39" s="56">
        <v>36.380000000000003</v>
      </c>
      <c r="G39" s="57">
        <v>0.33</v>
      </c>
      <c r="H39" s="55"/>
      <c r="I39" s="12"/>
      <c r="J39" s="73"/>
      <c r="L39" s="93" t="s">
        <v>66</v>
      </c>
      <c r="M39" s="94" t="s">
        <v>54</v>
      </c>
      <c r="N39" s="95" t="s">
        <v>54</v>
      </c>
      <c r="O39" s="11">
        <v>75</v>
      </c>
      <c r="P39" s="28">
        <v>35.5</v>
      </c>
      <c r="Q39" s="43">
        <v>0.25</v>
      </c>
      <c r="R39" s="12"/>
      <c r="S39" s="12"/>
      <c r="T39" s="73"/>
    </row>
    <row r="40" spans="2:20" s="10" customFormat="1" ht="39" customHeight="1" x14ac:dyDescent="0.3">
      <c r="B40" s="93" t="s">
        <v>47</v>
      </c>
      <c r="C40" s="94" t="s">
        <v>47</v>
      </c>
      <c r="D40" s="95" t="s">
        <v>47</v>
      </c>
      <c r="E40" s="72">
        <v>50</v>
      </c>
      <c r="F40" s="69">
        <v>8.6</v>
      </c>
      <c r="G40" s="57"/>
      <c r="H40" s="8"/>
      <c r="I40" s="8"/>
      <c r="J40" s="73"/>
      <c r="L40" s="93" t="s">
        <v>67</v>
      </c>
      <c r="M40" s="94" t="s">
        <v>55</v>
      </c>
      <c r="N40" s="95" t="s">
        <v>55</v>
      </c>
      <c r="O40" s="7">
        <v>10</v>
      </c>
      <c r="P40" s="27">
        <v>19.989999999999998</v>
      </c>
      <c r="Q40" s="43"/>
      <c r="R40" s="8"/>
      <c r="S40" s="8"/>
      <c r="T40" s="73"/>
    </row>
    <row r="41" spans="2:20" s="10" customFormat="1" ht="39" customHeight="1" x14ac:dyDescent="0.3">
      <c r="B41" s="93" t="s">
        <v>48</v>
      </c>
      <c r="C41" s="94" t="s">
        <v>48</v>
      </c>
      <c r="D41" s="95" t="s">
        <v>48</v>
      </c>
      <c r="E41" s="72">
        <v>40</v>
      </c>
      <c r="F41" s="69">
        <v>33.869999999999997</v>
      </c>
      <c r="G41" s="57">
        <v>0.08</v>
      </c>
      <c r="H41" s="8"/>
      <c r="I41" s="8"/>
      <c r="J41" s="73"/>
      <c r="L41" s="93" t="s">
        <v>68</v>
      </c>
      <c r="M41" s="94" t="s">
        <v>56</v>
      </c>
      <c r="N41" s="95" t="s">
        <v>56</v>
      </c>
      <c r="O41" s="7">
        <v>100</v>
      </c>
      <c r="P41" s="27">
        <v>9.99</v>
      </c>
      <c r="Q41" s="43">
        <v>0.03</v>
      </c>
      <c r="R41" s="8"/>
      <c r="S41" s="8"/>
      <c r="T41" s="73"/>
    </row>
    <row r="42" spans="2:20" s="1" customFormat="1" ht="39" customHeight="1" x14ac:dyDescent="0.25">
      <c r="B42" s="93" t="s">
        <v>49</v>
      </c>
      <c r="C42" s="94" t="s">
        <v>49</v>
      </c>
      <c r="D42" s="95" t="s">
        <v>49</v>
      </c>
      <c r="E42" s="74">
        <v>80</v>
      </c>
      <c r="F42" s="56">
        <v>14.1</v>
      </c>
      <c r="G42" s="57"/>
      <c r="H42" s="55"/>
      <c r="I42" s="12"/>
      <c r="J42" s="73"/>
      <c r="L42" s="93" t="s">
        <v>69</v>
      </c>
      <c r="M42" s="94" t="s">
        <v>57</v>
      </c>
      <c r="N42" s="95" t="s">
        <v>57</v>
      </c>
      <c r="O42" s="11">
        <v>45</v>
      </c>
      <c r="P42" s="28">
        <v>4.95</v>
      </c>
      <c r="Q42" s="43">
        <v>0.09</v>
      </c>
      <c r="R42" s="12"/>
      <c r="S42" s="12"/>
      <c r="T42" s="73"/>
    </row>
    <row r="43" spans="2:20" s="1" customFormat="1" ht="39" customHeight="1" x14ac:dyDescent="0.25">
      <c r="B43" s="93" t="s">
        <v>50</v>
      </c>
      <c r="C43" s="94" t="s">
        <v>50</v>
      </c>
      <c r="D43" s="95" t="s">
        <v>50</v>
      </c>
      <c r="E43" s="74">
        <v>75</v>
      </c>
      <c r="F43" s="56">
        <v>12.53</v>
      </c>
      <c r="G43" s="57">
        <v>0.04</v>
      </c>
      <c r="H43" s="55"/>
      <c r="I43" s="12"/>
      <c r="J43" s="73"/>
      <c r="L43" s="93" t="s">
        <v>70</v>
      </c>
      <c r="M43" s="94" t="s">
        <v>58</v>
      </c>
      <c r="N43" s="95" t="s">
        <v>58</v>
      </c>
      <c r="O43" s="11">
        <v>50</v>
      </c>
      <c r="P43" s="28">
        <v>10.5</v>
      </c>
      <c r="Q43" s="43"/>
      <c r="R43" s="12"/>
      <c r="S43" s="12"/>
      <c r="T43" s="73"/>
    </row>
    <row r="44" spans="2:20" s="1" customFormat="1" ht="19.95" customHeight="1" x14ac:dyDescent="0.25">
      <c r="B44" s="35"/>
      <c r="C44" s="22"/>
      <c r="D44" s="22"/>
      <c r="E44" s="21"/>
      <c r="F44" s="33" t="s">
        <v>6</v>
      </c>
      <c r="G44" s="19"/>
      <c r="H44" s="13"/>
      <c r="I44" s="14"/>
      <c r="L44" s="35"/>
      <c r="M44" s="22"/>
      <c r="N44" s="22"/>
      <c r="O44" s="31"/>
      <c r="P44" s="32" t="s">
        <v>6</v>
      </c>
      <c r="Q44" s="4"/>
      <c r="R44" s="13"/>
      <c r="S44" s="14"/>
    </row>
    <row r="45" spans="2:20" s="1" customFormat="1" ht="19.95" customHeight="1" x14ac:dyDescent="0.25">
      <c r="B45" s="15"/>
      <c r="C45" s="21"/>
      <c r="D45" s="21"/>
      <c r="E45" s="21"/>
      <c r="F45" s="32" t="s">
        <v>16</v>
      </c>
      <c r="G45" s="4"/>
      <c r="H45" s="16"/>
      <c r="I45" s="14"/>
      <c r="L45" s="15"/>
      <c r="M45" s="21"/>
      <c r="N45" s="21"/>
      <c r="O45" s="21"/>
      <c r="P45" s="32" t="s">
        <v>16</v>
      </c>
      <c r="Q45" s="4"/>
      <c r="R45" s="16"/>
      <c r="S45" s="14"/>
    </row>
    <row r="46" spans="2:20" s="1" customFormat="1" ht="19.95" customHeight="1" x14ac:dyDescent="0.25">
      <c r="B46" s="96" t="s">
        <v>13</v>
      </c>
      <c r="C46" s="97"/>
      <c r="D46" s="98"/>
      <c r="E46" s="21"/>
      <c r="F46" s="32" t="s">
        <v>11</v>
      </c>
      <c r="G46" s="4"/>
      <c r="H46" s="17"/>
      <c r="I46" s="14"/>
      <c r="L46" s="96" t="s">
        <v>13</v>
      </c>
      <c r="M46" s="97"/>
      <c r="N46" s="98"/>
      <c r="O46" s="21"/>
      <c r="P46" s="32" t="s">
        <v>11</v>
      </c>
      <c r="Q46" s="4"/>
      <c r="R46" s="17"/>
      <c r="S46" s="14"/>
    </row>
    <row r="47" spans="2:20" s="1" customFormat="1" ht="19.95" customHeight="1" x14ac:dyDescent="0.25">
      <c r="B47" s="39" t="s">
        <v>14</v>
      </c>
      <c r="C47" s="46" t="s">
        <v>15</v>
      </c>
      <c r="D47" s="46" t="s">
        <v>9</v>
      </c>
      <c r="E47" s="49"/>
      <c r="F47" s="49" t="s">
        <v>7</v>
      </c>
      <c r="G47" s="42" t="s">
        <v>17</v>
      </c>
      <c r="H47" s="18"/>
      <c r="I47" s="14"/>
      <c r="L47" s="39" t="s">
        <v>14</v>
      </c>
      <c r="M47" s="40" t="s">
        <v>15</v>
      </c>
      <c r="N47" s="41" t="s">
        <v>9</v>
      </c>
      <c r="O47" s="21"/>
      <c r="P47" s="32" t="s">
        <v>7</v>
      </c>
      <c r="Q47" s="42" t="s">
        <v>17</v>
      </c>
      <c r="R47" s="18"/>
      <c r="S47" s="14"/>
    </row>
    <row r="48" spans="2:20" s="1" customFormat="1" ht="19.95" customHeight="1" x14ac:dyDescent="0.25">
      <c r="B48" s="71" t="s">
        <v>22</v>
      </c>
      <c r="C48" s="34">
        <v>5.5E-2</v>
      </c>
      <c r="D48" s="47"/>
      <c r="E48" s="50"/>
      <c r="F48" s="51" t="s">
        <v>8</v>
      </c>
      <c r="G48" s="4"/>
      <c r="H48" s="17"/>
      <c r="I48" s="14"/>
      <c r="L48" s="71" t="s">
        <v>22</v>
      </c>
      <c r="M48" s="34">
        <v>5.5E-2</v>
      </c>
      <c r="N48" s="47"/>
      <c r="O48" s="21"/>
      <c r="P48" s="32" t="s">
        <v>8</v>
      </c>
      <c r="Q48" s="4"/>
      <c r="R48" s="17"/>
      <c r="S48" s="14"/>
    </row>
    <row r="49" spans="2:19" s="1" customFormat="1" ht="19.95" customHeight="1" x14ac:dyDescent="0.25">
      <c r="B49" s="70" t="s">
        <v>21</v>
      </c>
      <c r="C49" s="76">
        <v>0.2</v>
      </c>
      <c r="D49" s="46"/>
      <c r="E49" s="49"/>
      <c r="F49" s="99" t="s">
        <v>9</v>
      </c>
      <c r="G49" s="100"/>
      <c r="H49" s="101"/>
      <c r="I49" s="14"/>
      <c r="L49" s="70" t="s">
        <v>21</v>
      </c>
      <c r="M49" s="48">
        <v>0.2</v>
      </c>
      <c r="N49" s="41"/>
      <c r="O49" s="21"/>
      <c r="P49" s="32" t="s">
        <v>9</v>
      </c>
      <c r="Q49" s="4"/>
      <c r="R49" s="18"/>
      <c r="S49" s="14"/>
    </row>
    <row r="50" spans="2:19" s="1" customFormat="1" ht="19.95" customHeight="1" x14ac:dyDescent="0.25">
      <c r="B50" s="36"/>
      <c r="C50" s="37"/>
      <c r="D50" s="38"/>
      <c r="E50" s="50"/>
      <c r="F50" s="52" t="s">
        <v>10</v>
      </c>
      <c r="G50" s="53"/>
      <c r="H50" s="54"/>
      <c r="I50" s="14"/>
      <c r="L50" s="36"/>
      <c r="M50" s="37"/>
      <c r="N50" s="38"/>
      <c r="O50" s="21"/>
      <c r="P50" s="33" t="s">
        <v>10</v>
      </c>
      <c r="Q50" s="19"/>
      <c r="R50" s="20"/>
      <c r="S50" s="14"/>
    </row>
    <row r="51" spans="2:19" s="1" customFormat="1" ht="16.95" customHeight="1" x14ac:dyDescent="0.25">
      <c r="B51" s="21"/>
      <c r="C51" s="21"/>
      <c r="D51" s="21"/>
      <c r="E51" s="21"/>
      <c r="F51" s="22"/>
      <c r="G51" s="22"/>
      <c r="H51" s="23"/>
      <c r="I51" s="24"/>
      <c r="L51" s="21"/>
      <c r="M51" s="21"/>
      <c r="N51" s="21"/>
      <c r="O51" s="21"/>
      <c r="P51" s="22"/>
      <c r="Q51" s="22"/>
      <c r="R51" s="23"/>
      <c r="S51" s="24"/>
    </row>
    <row r="52" spans="2:19" s="1" customFormat="1" ht="28.35" customHeight="1" x14ac:dyDescent="0.25">
      <c r="B52" s="3" t="s">
        <v>20</v>
      </c>
      <c r="C52" s="4"/>
      <c r="D52" s="4"/>
      <c r="E52" s="6"/>
      <c r="F52" s="25"/>
      <c r="G52" s="5"/>
      <c r="H52" s="5"/>
      <c r="I52" s="14"/>
      <c r="L52" s="3" t="s">
        <v>20</v>
      </c>
      <c r="M52" s="4"/>
      <c r="N52" s="4"/>
      <c r="O52" s="6"/>
      <c r="P52" s="25"/>
      <c r="Q52" s="5"/>
      <c r="R52" s="5"/>
      <c r="S52" s="14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4">
    <mergeCell ref="B9:D9"/>
    <mergeCell ref="L9:N9"/>
    <mergeCell ref="B10:D10"/>
    <mergeCell ref="L10:N10"/>
    <mergeCell ref="B11:D11"/>
    <mergeCell ref="L11:N11"/>
    <mergeCell ref="L5:T5"/>
    <mergeCell ref="L4:T4"/>
    <mergeCell ref="B8:D8"/>
    <mergeCell ref="L8:N8"/>
    <mergeCell ref="L7:T7"/>
    <mergeCell ref="B7:J7"/>
    <mergeCell ref="B5:J5"/>
    <mergeCell ref="B4:J4"/>
    <mergeCell ref="B12:D12"/>
    <mergeCell ref="L12:N12"/>
    <mergeCell ref="F22:H22"/>
    <mergeCell ref="B16:D16"/>
    <mergeCell ref="L16:N16"/>
    <mergeCell ref="B19:D19"/>
    <mergeCell ref="L19:N19"/>
    <mergeCell ref="B13:D13"/>
    <mergeCell ref="L13:N13"/>
    <mergeCell ref="B14:D14"/>
    <mergeCell ref="L14:N14"/>
    <mergeCell ref="B15:D15"/>
    <mergeCell ref="L15:N15"/>
    <mergeCell ref="B31:J31"/>
    <mergeCell ref="B35:D35"/>
    <mergeCell ref="L35:N35"/>
    <mergeCell ref="B36:D36"/>
    <mergeCell ref="L36:N36"/>
    <mergeCell ref="L34:T34"/>
    <mergeCell ref="B34:J34"/>
    <mergeCell ref="B32:J32"/>
    <mergeCell ref="L32:T32"/>
    <mergeCell ref="L31:T31"/>
    <mergeCell ref="B37:D37"/>
    <mergeCell ref="L37:N37"/>
    <mergeCell ref="B38:D38"/>
    <mergeCell ref="L38:N38"/>
    <mergeCell ref="B39:D39"/>
    <mergeCell ref="L39:N39"/>
    <mergeCell ref="B40:D40"/>
    <mergeCell ref="L40:N40"/>
    <mergeCell ref="B41:D41"/>
    <mergeCell ref="L41:N41"/>
    <mergeCell ref="B42:D42"/>
    <mergeCell ref="L42:N42"/>
    <mergeCell ref="B43:D43"/>
    <mergeCell ref="L43:N43"/>
    <mergeCell ref="B46:D46"/>
    <mergeCell ref="L46:N46"/>
    <mergeCell ref="F49:H4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8EB4-5B2B-4F9C-8E44-72873B8DB328}">
  <sheetPr>
    <tabColor theme="5" tint="-0.249977111117893"/>
    <pageSetUpPr fitToPage="1"/>
  </sheetPr>
  <dimension ref="B3:AMN1048540"/>
  <sheetViews>
    <sheetView showGridLines="0" view="pageBreakPreview" zoomScale="65" zoomScaleNormal="100" zoomScaleSheetLayoutView="65" workbookViewId="0">
      <selection activeCell="G35" sqref="G35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20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4.19921875" style="1" customWidth="1"/>
    <col min="11" max="11" width="1.296875" style="2" customWidth="1"/>
    <col min="12" max="12" width="10.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10.69921875" style="1" customWidth="1"/>
    <col min="17" max="17" width="8.69921875" style="1" customWidth="1"/>
    <col min="18" max="18" width="12.5" style="1" customWidth="1"/>
    <col min="19" max="19" width="15" style="1" customWidth="1"/>
    <col min="20" max="20" width="3.199218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0" customFormat="1" ht="32.4" customHeight="1" x14ac:dyDescent="0.35">
      <c r="B3" s="88" t="s">
        <v>23</v>
      </c>
      <c r="C3" s="88"/>
      <c r="D3" s="88"/>
      <c r="E3" s="88"/>
      <c r="F3" s="88"/>
      <c r="G3" s="89" t="s">
        <v>18</v>
      </c>
      <c r="H3" s="88"/>
      <c r="I3" s="88"/>
      <c r="J3" s="88"/>
      <c r="L3" s="88" t="s">
        <v>24</v>
      </c>
      <c r="M3" s="88"/>
      <c r="N3" s="88"/>
      <c r="O3" s="88"/>
      <c r="P3" s="88"/>
      <c r="Q3" s="89" t="s">
        <v>18</v>
      </c>
      <c r="R3" s="88"/>
      <c r="S3" s="88"/>
      <c r="T3" s="88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</row>
    <row r="4" spans="2:1028" ht="16.95" customHeight="1" x14ac:dyDescent="0.3">
      <c r="B4" s="102" t="s">
        <v>0</v>
      </c>
      <c r="C4" s="102"/>
      <c r="D4" s="102"/>
      <c r="E4" s="102"/>
      <c r="F4" s="102"/>
      <c r="G4" s="102"/>
      <c r="H4" s="102"/>
      <c r="I4" s="102"/>
      <c r="J4" s="102"/>
      <c r="L4" s="102" t="s">
        <v>0</v>
      </c>
      <c r="M4" s="102"/>
      <c r="N4" s="102"/>
      <c r="O4" s="102"/>
      <c r="P4" s="102"/>
      <c r="Q4" s="102"/>
      <c r="R4" s="102"/>
      <c r="S4" s="102"/>
      <c r="T4" s="102"/>
    </row>
    <row r="5" spans="2:1028" s="1" customFormat="1" ht="40.200000000000003" customHeight="1" x14ac:dyDescent="0.25">
      <c r="B5" s="110" t="s">
        <v>61</v>
      </c>
      <c r="C5" s="110"/>
      <c r="D5" s="110"/>
      <c r="E5" s="110"/>
      <c r="F5" s="110"/>
      <c r="G5" s="110"/>
      <c r="H5" s="110"/>
      <c r="I5" s="110"/>
      <c r="J5" s="110"/>
      <c r="L5" s="110" t="s">
        <v>62</v>
      </c>
      <c r="M5" s="111"/>
      <c r="N5" s="111"/>
      <c r="O5" s="111"/>
      <c r="P5" s="111"/>
      <c r="Q5" s="111"/>
      <c r="R5" s="111"/>
      <c r="S5" s="111"/>
      <c r="T5" s="111"/>
    </row>
    <row r="7" spans="2:1028" ht="16.95" customHeight="1" x14ac:dyDescent="0.3">
      <c r="B7" s="115" t="s">
        <v>1</v>
      </c>
      <c r="C7" s="115"/>
      <c r="D7" s="115"/>
      <c r="E7" s="115"/>
      <c r="F7" s="115"/>
      <c r="G7" s="115"/>
      <c r="H7" s="115"/>
      <c r="I7" s="115"/>
      <c r="L7" s="115" t="s">
        <v>1</v>
      </c>
      <c r="M7" s="115"/>
      <c r="N7" s="115"/>
      <c r="O7" s="115"/>
      <c r="P7" s="115"/>
      <c r="Q7" s="115"/>
      <c r="R7" s="115"/>
      <c r="S7" s="115"/>
    </row>
    <row r="8" spans="2:1028" s="10" customFormat="1" ht="41.4" customHeight="1" x14ac:dyDescent="0.3">
      <c r="B8" s="112" t="s">
        <v>2</v>
      </c>
      <c r="C8" s="113"/>
      <c r="D8" s="114"/>
      <c r="E8" s="26" t="s">
        <v>3</v>
      </c>
      <c r="F8" s="45" t="s">
        <v>4</v>
      </c>
      <c r="G8" s="26" t="s">
        <v>19</v>
      </c>
      <c r="H8" s="8" t="s">
        <v>12</v>
      </c>
      <c r="I8" s="8" t="s">
        <v>5</v>
      </c>
      <c r="J8" s="9"/>
      <c r="L8" s="112" t="s">
        <v>2</v>
      </c>
      <c r="M8" s="113"/>
      <c r="N8" s="114"/>
      <c r="O8" s="26" t="s">
        <v>3</v>
      </c>
      <c r="P8" s="8" t="s">
        <v>4</v>
      </c>
      <c r="Q8" s="7" t="s">
        <v>19</v>
      </c>
      <c r="R8" s="8" t="s">
        <v>12</v>
      </c>
      <c r="S8" s="8" t="s">
        <v>5</v>
      </c>
    </row>
    <row r="9" spans="2:1028" s="10" customFormat="1" ht="19.95" customHeight="1" x14ac:dyDescent="0.3">
      <c r="B9" s="93" t="s">
        <v>27</v>
      </c>
      <c r="C9" s="94" t="s">
        <v>27</v>
      </c>
      <c r="D9" s="95" t="s">
        <v>27</v>
      </c>
      <c r="E9" s="83">
        <v>150</v>
      </c>
      <c r="F9" s="84">
        <v>24.15</v>
      </c>
      <c r="G9" s="68">
        <v>25</v>
      </c>
      <c r="H9" s="58">
        <f>F9*(100-G9)/100</f>
        <v>18.112500000000001</v>
      </c>
      <c r="I9" s="58">
        <f>H9*E9</f>
        <v>2716.875</v>
      </c>
      <c r="J9" s="9"/>
      <c r="L9" s="93" t="s">
        <v>35</v>
      </c>
      <c r="M9" s="94" t="s">
        <v>35</v>
      </c>
      <c r="N9" s="95" t="s">
        <v>35</v>
      </c>
      <c r="O9" s="7">
        <v>23</v>
      </c>
      <c r="P9" s="27">
        <v>44.78</v>
      </c>
      <c r="Q9" s="67">
        <v>15</v>
      </c>
      <c r="R9" s="58">
        <f>P9*(100-Q9)/100</f>
        <v>38.063000000000002</v>
      </c>
      <c r="S9" s="58">
        <f>R9*O9</f>
        <v>875.44900000000007</v>
      </c>
    </row>
    <row r="10" spans="2:1028" s="10" customFormat="1" ht="19.95" customHeight="1" x14ac:dyDescent="0.3">
      <c r="B10" s="93" t="s">
        <v>28</v>
      </c>
      <c r="C10" s="94" t="s">
        <v>28</v>
      </c>
      <c r="D10" s="95" t="s">
        <v>28</v>
      </c>
      <c r="E10" s="86">
        <v>23</v>
      </c>
      <c r="F10" s="69">
        <v>14.25</v>
      </c>
      <c r="G10" s="68">
        <v>10</v>
      </c>
      <c r="H10" s="58">
        <f t="shared" ref="H10:H15" si="0">F10*(100-G10)/100</f>
        <v>12.824999999999999</v>
      </c>
      <c r="I10" s="58">
        <f t="shared" ref="I10:I16" si="1">H10*E10</f>
        <v>294.97499999999997</v>
      </c>
      <c r="J10" s="9"/>
      <c r="L10" s="93" t="s">
        <v>36</v>
      </c>
      <c r="M10" s="94" t="s">
        <v>36</v>
      </c>
      <c r="N10" s="95" t="s">
        <v>36</v>
      </c>
      <c r="O10" s="7">
        <v>120</v>
      </c>
      <c r="P10" s="27">
        <v>22.35</v>
      </c>
      <c r="Q10" s="67">
        <v>7</v>
      </c>
      <c r="R10" s="58">
        <f t="shared" ref="R10:R16" si="2">P10*(100-Q10)/100</f>
        <v>20.785500000000003</v>
      </c>
      <c r="S10" s="58">
        <f t="shared" ref="S10:S16" si="3">R10*O10</f>
        <v>2494.2600000000002</v>
      </c>
    </row>
    <row r="11" spans="2:1028" s="1" customFormat="1" ht="19.95" customHeight="1" x14ac:dyDescent="0.25">
      <c r="B11" s="93" t="s">
        <v>29</v>
      </c>
      <c r="C11" s="94" t="s">
        <v>29</v>
      </c>
      <c r="D11" s="95" t="s">
        <v>29</v>
      </c>
      <c r="E11" s="87">
        <v>88</v>
      </c>
      <c r="F11" s="56">
        <v>14.25</v>
      </c>
      <c r="G11" s="68">
        <v>9</v>
      </c>
      <c r="H11" s="58">
        <f t="shared" si="0"/>
        <v>12.967499999999999</v>
      </c>
      <c r="I11" s="58">
        <f t="shared" si="1"/>
        <v>1141.1399999999999</v>
      </c>
      <c r="L11" s="93" t="s">
        <v>37</v>
      </c>
      <c r="M11" s="94" t="s">
        <v>37</v>
      </c>
      <c r="N11" s="95" t="s">
        <v>37</v>
      </c>
      <c r="O11" s="11">
        <v>48</v>
      </c>
      <c r="P11" s="28">
        <v>23.55</v>
      </c>
      <c r="Q11" s="67">
        <v>4</v>
      </c>
      <c r="R11" s="58">
        <f t="shared" si="2"/>
        <v>22.608000000000001</v>
      </c>
      <c r="S11" s="58">
        <f t="shared" si="3"/>
        <v>1085.184</v>
      </c>
    </row>
    <row r="12" spans="2:1028" s="1" customFormat="1" ht="19.95" customHeight="1" x14ac:dyDescent="0.25">
      <c r="B12" s="93" t="s">
        <v>30</v>
      </c>
      <c r="C12" s="94" t="s">
        <v>30</v>
      </c>
      <c r="D12" s="95" t="s">
        <v>30</v>
      </c>
      <c r="E12" s="87">
        <v>100</v>
      </c>
      <c r="F12" s="56">
        <v>133.88</v>
      </c>
      <c r="G12" s="68"/>
      <c r="H12" s="58">
        <f t="shared" si="0"/>
        <v>133.88</v>
      </c>
      <c r="I12" s="58">
        <f t="shared" si="1"/>
        <v>13388</v>
      </c>
      <c r="L12" s="93" t="s">
        <v>38</v>
      </c>
      <c r="M12" s="94" t="s">
        <v>38</v>
      </c>
      <c r="N12" s="95" t="s">
        <v>38</v>
      </c>
      <c r="O12" s="11">
        <v>75</v>
      </c>
      <c r="P12" s="28">
        <v>34.58</v>
      </c>
      <c r="Q12" s="67">
        <v>12</v>
      </c>
      <c r="R12" s="58">
        <f t="shared" si="2"/>
        <v>30.430399999999999</v>
      </c>
      <c r="S12" s="58">
        <f t="shared" si="3"/>
        <v>2282.2799999999997</v>
      </c>
    </row>
    <row r="13" spans="2:1028" s="10" customFormat="1" ht="19.95" customHeight="1" x14ac:dyDescent="0.3">
      <c r="B13" s="93" t="s">
        <v>31</v>
      </c>
      <c r="C13" s="94" t="s">
        <v>31</v>
      </c>
      <c r="D13" s="95" t="s">
        <v>31</v>
      </c>
      <c r="E13" s="86">
        <v>50</v>
      </c>
      <c r="F13" s="69">
        <v>157.5</v>
      </c>
      <c r="G13" s="68"/>
      <c r="H13" s="58">
        <f>F13*(100-G13)/100</f>
        <v>157.5</v>
      </c>
      <c r="I13" s="58">
        <f t="shared" si="1"/>
        <v>7875</v>
      </c>
      <c r="J13" s="9"/>
      <c r="L13" s="93" t="s">
        <v>39</v>
      </c>
      <c r="M13" s="94" t="s">
        <v>39</v>
      </c>
      <c r="N13" s="95" t="s">
        <v>39</v>
      </c>
      <c r="O13" s="7">
        <v>22</v>
      </c>
      <c r="P13" s="27">
        <v>14.1</v>
      </c>
      <c r="Q13" s="67"/>
      <c r="R13" s="58">
        <f>P13*(100-Q13)/100</f>
        <v>14.1</v>
      </c>
      <c r="S13" s="58">
        <f t="shared" si="3"/>
        <v>310.2</v>
      </c>
    </row>
    <row r="14" spans="2:1028" s="10" customFormat="1" ht="19.95" customHeight="1" x14ac:dyDescent="0.3">
      <c r="B14" s="93" t="s">
        <v>32</v>
      </c>
      <c r="C14" s="94" t="s">
        <v>32</v>
      </c>
      <c r="D14" s="95" t="s">
        <v>32</v>
      </c>
      <c r="E14" s="86">
        <v>60</v>
      </c>
      <c r="F14" s="69">
        <v>14.4</v>
      </c>
      <c r="G14" s="68">
        <v>11</v>
      </c>
      <c r="H14" s="58">
        <f t="shared" si="0"/>
        <v>12.816000000000001</v>
      </c>
      <c r="I14" s="58">
        <f t="shared" si="1"/>
        <v>768.96</v>
      </c>
      <c r="J14" s="9"/>
      <c r="L14" s="93" t="s">
        <v>40</v>
      </c>
      <c r="M14" s="94" t="s">
        <v>40</v>
      </c>
      <c r="N14" s="95" t="s">
        <v>40</v>
      </c>
      <c r="O14" s="7">
        <v>10</v>
      </c>
      <c r="P14" s="27">
        <v>13.79</v>
      </c>
      <c r="Q14" s="67"/>
      <c r="R14" s="58">
        <f t="shared" si="2"/>
        <v>13.79</v>
      </c>
      <c r="S14" s="58">
        <f t="shared" si="3"/>
        <v>137.89999999999998</v>
      </c>
    </row>
    <row r="15" spans="2:1028" s="1" customFormat="1" ht="19.95" customHeight="1" x14ac:dyDescent="0.25">
      <c r="B15" s="93" t="s">
        <v>33</v>
      </c>
      <c r="C15" s="94" t="s">
        <v>33</v>
      </c>
      <c r="D15" s="95" t="s">
        <v>33</v>
      </c>
      <c r="E15" s="87">
        <v>30</v>
      </c>
      <c r="F15" s="56">
        <v>23.55</v>
      </c>
      <c r="G15" s="68"/>
      <c r="H15" s="58">
        <f t="shared" si="0"/>
        <v>23.55</v>
      </c>
      <c r="I15" s="58">
        <f t="shared" si="1"/>
        <v>706.5</v>
      </c>
      <c r="L15" s="93" t="s">
        <v>41</v>
      </c>
      <c r="M15" s="94" t="s">
        <v>41</v>
      </c>
      <c r="N15" s="95" t="s">
        <v>41</v>
      </c>
      <c r="O15" s="11">
        <v>65</v>
      </c>
      <c r="P15" s="28">
        <v>19.13</v>
      </c>
      <c r="Q15" s="67">
        <v>13</v>
      </c>
      <c r="R15" s="58">
        <f t="shared" si="2"/>
        <v>16.6431</v>
      </c>
      <c r="S15" s="58">
        <f t="shared" si="3"/>
        <v>1081.8015</v>
      </c>
    </row>
    <row r="16" spans="2:1028" s="1" customFormat="1" ht="19.95" customHeight="1" x14ac:dyDescent="0.25">
      <c r="B16" s="93" t="s">
        <v>34</v>
      </c>
      <c r="C16" s="94" t="s">
        <v>34</v>
      </c>
      <c r="D16" s="95" t="s">
        <v>34</v>
      </c>
      <c r="E16" s="87">
        <v>120</v>
      </c>
      <c r="F16" s="56">
        <v>43.35</v>
      </c>
      <c r="G16" s="57">
        <v>0.05</v>
      </c>
      <c r="H16" s="58">
        <f>F16*(1-G16)</f>
        <v>41.182499999999997</v>
      </c>
      <c r="I16" s="58">
        <f t="shared" si="1"/>
        <v>4941.8999999999996</v>
      </c>
      <c r="L16" s="93" t="s">
        <v>42</v>
      </c>
      <c r="M16" s="94" t="s">
        <v>42</v>
      </c>
      <c r="N16" s="95" t="s">
        <v>42</v>
      </c>
      <c r="O16" s="11">
        <v>65</v>
      </c>
      <c r="P16" s="28">
        <v>21.98</v>
      </c>
      <c r="Q16" s="67"/>
      <c r="R16" s="58">
        <f t="shared" si="2"/>
        <v>21.98</v>
      </c>
      <c r="S16" s="58">
        <f t="shared" si="3"/>
        <v>1428.7</v>
      </c>
    </row>
    <row r="17" spans="2:1028" s="1" customFormat="1" ht="19.95" customHeight="1" x14ac:dyDescent="0.25">
      <c r="B17" s="35"/>
      <c r="C17" s="22"/>
      <c r="D17" s="22"/>
      <c r="E17" s="21"/>
      <c r="F17" s="33" t="s">
        <v>6</v>
      </c>
      <c r="G17" s="19"/>
      <c r="H17" s="13"/>
      <c r="I17" s="44">
        <f>SUM(I11:I16)</f>
        <v>28821.5</v>
      </c>
      <c r="L17" s="35"/>
      <c r="M17" s="22"/>
      <c r="N17" s="22"/>
      <c r="O17" s="31"/>
      <c r="P17" s="32" t="s">
        <v>6</v>
      </c>
      <c r="Q17" s="4"/>
      <c r="R17" s="13"/>
      <c r="S17" s="44">
        <f>SUM(S11:S16)</f>
        <v>6326.0654999999997</v>
      </c>
    </row>
    <row r="18" spans="2:1028" s="1" customFormat="1" ht="19.95" customHeight="1" x14ac:dyDescent="0.25">
      <c r="B18" s="15"/>
      <c r="C18" s="21"/>
      <c r="D18" s="21"/>
      <c r="E18" s="21"/>
      <c r="F18" s="32" t="s">
        <v>16</v>
      </c>
      <c r="G18" s="59">
        <v>0.09</v>
      </c>
      <c r="H18" s="16"/>
      <c r="I18" s="44">
        <f>I17*G18</f>
        <v>2593.9349999999999</v>
      </c>
      <c r="L18" s="15"/>
      <c r="M18" s="21"/>
      <c r="N18" s="21"/>
      <c r="O18" s="21"/>
      <c r="P18" s="32" t="s">
        <v>16</v>
      </c>
      <c r="Q18" s="4"/>
      <c r="R18" s="16"/>
      <c r="S18" s="44">
        <f>S17*Q18</f>
        <v>0</v>
      </c>
    </row>
    <row r="19" spans="2:1028" s="1" customFormat="1" ht="19.95" customHeight="1" x14ac:dyDescent="0.25">
      <c r="B19" s="96" t="s">
        <v>13</v>
      </c>
      <c r="C19" s="97"/>
      <c r="D19" s="98"/>
      <c r="E19" s="21"/>
      <c r="F19" s="32" t="s">
        <v>11</v>
      </c>
      <c r="G19" s="4"/>
      <c r="H19" s="17"/>
      <c r="I19" s="44">
        <f>I17-I18</f>
        <v>26227.564999999999</v>
      </c>
      <c r="L19" s="96" t="s">
        <v>13</v>
      </c>
      <c r="M19" s="97"/>
      <c r="N19" s="98"/>
      <c r="O19" s="21"/>
      <c r="P19" s="32" t="s">
        <v>11</v>
      </c>
      <c r="Q19" s="4"/>
      <c r="R19" s="17"/>
      <c r="S19" s="44">
        <f>S17-S18</f>
        <v>6326.0654999999997</v>
      </c>
    </row>
    <row r="20" spans="2:1028" s="1" customFormat="1" ht="19.95" customHeight="1" x14ac:dyDescent="0.25">
      <c r="B20" s="39" t="s">
        <v>14</v>
      </c>
      <c r="C20" s="46" t="s">
        <v>15</v>
      </c>
      <c r="D20" s="46" t="s">
        <v>9</v>
      </c>
      <c r="E20" s="49"/>
      <c r="F20" s="49" t="s">
        <v>7</v>
      </c>
      <c r="G20" s="60">
        <v>0.02</v>
      </c>
      <c r="H20" s="18"/>
      <c r="I20" s="44">
        <f>I19*G20</f>
        <v>524.55129999999997</v>
      </c>
      <c r="L20" s="39" t="s">
        <v>14</v>
      </c>
      <c r="M20" s="40" t="s">
        <v>15</v>
      </c>
      <c r="N20" s="41" t="s">
        <v>9</v>
      </c>
      <c r="O20" s="21"/>
      <c r="P20" s="32" t="s">
        <v>7</v>
      </c>
      <c r="Q20" s="60">
        <v>0.01</v>
      </c>
      <c r="R20" s="18"/>
      <c r="S20" s="44">
        <f>S19*Q20</f>
        <v>63.260655</v>
      </c>
    </row>
    <row r="21" spans="2:1028" s="1" customFormat="1" ht="19.95" customHeight="1" x14ac:dyDescent="0.25">
      <c r="B21" s="61"/>
      <c r="C21" s="90">
        <v>5.5E-2</v>
      </c>
      <c r="D21" s="62">
        <f>B21*C21</f>
        <v>0</v>
      </c>
      <c r="E21" s="50"/>
      <c r="F21" s="51" t="s">
        <v>8</v>
      </c>
      <c r="G21" s="4"/>
      <c r="H21" s="17"/>
      <c r="I21" s="44">
        <f>I19-I20</f>
        <v>25703.0137</v>
      </c>
      <c r="L21" s="61"/>
      <c r="M21" s="90">
        <v>5.5E-2</v>
      </c>
      <c r="N21" s="62">
        <f>L21*M21</f>
        <v>0</v>
      </c>
      <c r="O21" s="21"/>
      <c r="P21" s="32" t="s">
        <v>8</v>
      </c>
      <c r="Q21" s="4"/>
      <c r="R21" s="17"/>
      <c r="S21" s="44">
        <f>S19-S20</f>
        <v>6262.8048449999997</v>
      </c>
    </row>
    <row r="22" spans="2:1028" s="1" customFormat="1" ht="19.95" customHeight="1" x14ac:dyDescent="0.25">
      <c r="B22" s="61">
        <f>I21</f>
        <v>25703.0137</v>
      </c>
      <c r="C22" s="91">
        <v>0.2</v>
      </c>
      <c r="D22" s="62">
        <f>B22*C22</f>
        <v>5140.6027400000003</v>
      </c>
      <c r="E22" s="49"/>
      <c r="F22" s="99" t="s">
        <v>9</v>
      </c>
      <c r="G22" s="100"/>
      <c r="H22" s="101"/>
      <c r="I22" s="44">
        <f>D21+D22</f>
        <v>5140.6027400000003</v>
      </c>
      <c r="L22" s="61">
        <f>S21</f>
        <v>6262.8048449999997</v>
      </c>
      <c r="M22" s="91">
        <v>0.2</v>
      </c>
      <c r="N22" s="62">
        <f>L22*M22</f>
        <v>1252.5609690000001</v>
      </c>
      <c r="O22" s="21"/>
      <c r="P22" s="32" t="s">
        <v>9</v>
      </c>
      <c r="Q22" s="4"/>
      <c r="R22" s="18"/>
      <c r="S22" s="63">
        <f>N21+N22</f>
        <v>1252.5609690000001</v>
      </c>
    </row>
    <row r="23" spans="2:1028" s="1" customFormat="1" ht="19.95" customHeight="1" x14ac:dyDescent="0.25">
      <c r="B23" s="36"/>
      <c r="C23" s="37"/>
      <c r="D23" s="38"/>
      <c r="E23" s="50"/>
      <c r="F23" s="52" t="s">
        <v>10</v>
      </c>
      <c r="G23" s="53"/>
      <c r="H23" s="54"/>
      <c r="I23" s="44">
        <f>I21+I22</f>
        <v>30843.616439999998</v>
      </c>
      <c r="L23" s="36"/>
      <c r="M23" s="37"/>
      <c r="N23" s="38"/>
      <c r="O23" s="21"/>
      <c r="P23" s="64" t="s">
        <v>10</v>
      </c>
      <c r="Q23" s="65"/>
      <c r="R23" s="66"/>
      <c r="S23" s="44">
        <f>S21+S22</f>
        <v>7515.3658139999998</v>
      </c>
    </row>
    <row r="24" spans="2:1028" s="1" customFormat="1" ht="16.95" customHeight="1" x14ac:dyDescent="0.25">
      <c r="B24" s="21"/>
      <c r="C24" s="21"/>
      <c r="D24" s="21"/>
      <c r="E24" s="21"/>
      <c r="F24" s="22"/>
      <c r="G24" s="22"/>
      <c r="H24" s="23"/>
      <c r="I24" s="24"/>
      <c r="L24" s="21"/>
      <c r="M24" s="21"/>
      <c r="N24" s="21"/>
      <c r="O24" s="21"/>
      <c r="P24" s="22"/>
      <c r="Q24" s="22"/>
      <c r="R24" s="23"/>
      <c r="S24" s="24"/>
    </row>
    <row r="25" spans="2:1028" s="1" customFormat="1" ht="28.35" customHeight="1" x14ac:dyDescent="0.25">
      <c r="B25" s="3" t="s">
        <v>20</v>
      </c>
      <c r="C25" s="4"/>
      <c r="D25" s="4"/>
      <c r="E25" s="6"/>
      <c r="F25" s="25"/>
      <c r="G25" s="5"/>
      <c r="H25" s="5"/>
      <c r="I25" s="14"/>
      <c r="L25" s="3" t="s">
        <v>20</v>
      </c>
      <c r="M25" s="4"/>
      <c r="N25" s="4"/>
      <c r="O25" s="6"/>
      <c r="P25" s="25"/>
      <c r="Q25" s="5"/>
      <c r="R25" s="5"/>
      <c r="S25" s="14"/>
    </row>
    <row r="30" spans="2:1028" s="30" customFormat="1" ht="32.4" customHeight="1" x14ac:dyDescent="0.35">
      <c r="B30" s="88" t="s">
        <v>25</v>
      </c>
      <c r="C30" s="88"/>
      <c r="D30" s="88"/>
      <c r="E30" s="88"/>
      <c r="F30" s="88"/>
      <c r="G30" s="89" t="s">
        <v>18</v>
      </c>
      <c r="H30" s="88"/>
      <c r="I30" s="88"/>
      <c r="J30" s="88"/>
      <c r="L30" s="88" t="s">
        <v>26</v>
      </c>
      <c r="M30" s="88"/>
      <c r="N30" s="88"/>
      <c r="O30" s="88"/>
      <c r="P30" s="88"/>
      <c r="Q30" s="89" t="s">
        <v>18</v>
      </c>
      <c r="R30" s="88"/>
      <c r="S30" s="88"/>
      <c r="T30" s="8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</row>
    <row r="31" spans="2:1028" ht="25.05" customHeight="1" x14ac:dyDescent="0.3">
      <c r="B31" s="102" t="s">
        <v>0</v>
      </c>
      <c r="C31" s="102"/>
      <c r="D31" s="102"/>
      <c r="E31" s="102"/>
      <c r="F31" s="102"/>
      <c r="G31" s="102"/>
      <c r="H31" s="102"/>
      <c r="I31" s="102"/>
      <c r="J31" s="102"/>
      <c r="L31" s="102" t="s">
        <v>0</v>
      </c>
      <c r="M31" s="102"/>
      <c r="N31" s="102"/>
      <c r="O31" s="102"/>
      <c r="P31" s="102"/>
      <c r="Q31" s="102"/>
      <c r="R31" s="102"/>
      <c r="S31" s="102"/>
      <c r="T31" s="102"/>
    </row>
    <row r="32" spans="2:1028" s="9" customFormat="1" ht="43.2" customHeight="1" x14ac:dyDescent="0.25">
      <c r="B32" s="107" t="s">
        <v>60</v>
      </c>
      <c r="C32" s="108"/>
      <c r="D32" s="108"/>
      <c r="E32" s="108"/>
      <c r="F32" s="108"/>
      <c r="G32" s="108"/>
      <c r="H32" s="108"/>
      <c r="I32" s="108"/>
      <c r="J32" s="109"/>
      <c r="L32" s="110" t="s">
        <v>59</v>
      </c>
      <c r="M32" s="110"/>
      <c r="N32" s="110"/>
      <c r="O32" s="110"/>
      <c r="P32" s="110"/>
      <c r="Q32" s="110"/>
      <c r="R32" s="110"/>
      <c r="S32" s="110"/>
      <c r="T32" s="110"/>
    </row>
    <row r="34" spans="2:19" ht="16.95" customHeight="1" x14ac:dyDescent="0.3">
      <c r="B34" s="115" t="s">
        <v>1</v>
      </c>
      <c r="C34" s="115"/>
      <c r="D34" s="115"/>
      <c r="E34" s="115"/>
      <c r="F34" s="115"/>
      <c r="G34" s="115"/>
      <c r="H34" s="115"/>
      <c r="I34" s="115"/>
      <c r="L34" s="115" t="s">
        <v>1</v>
      </c>
      <c r="M34" s="115"/>
      <c r="N34" s="115"/>
      <c r="O34" s="115"/>
      <c r="P34" s="115"/>
      <c r="Q34" s="115"/>
      <c r="R34" s="115"/>
      <c r="S34" s="115"/>
    </row>
    <row r="35" spans="2:19" s="10" customFormat="1" ht="41.4" customHeight="1" x14ac:dyDescent="0.3">
      <c r="B35" s="112" t="s">
        <v>2</v>
      </c>
      <c r="C35" s="113"/>
      <c r="D35" s="114"/>
      <c r="E35" s="26" t="s">
        <v>3</v>
      </c>
      <c r="F35" s="45" t="s">
        <v>4</v>
      </c>
      <c r="G35" s="26" t="s">
        <v>19</v>
      </c>
      <c r="H35" s="8" t="s">
        <v>12</v>
      </c>
      <c r="I35" s="8" t="s">
        <v>5</v>
      </c>
      <c r="J35" s="9"/>
      <c r="L35" s="112" t="s">
        <v>2</v>
      </c>
      <c r="M35" s="113"/>
      <c r="N35" s="114"/>
      <c r="O35" s="26" t="s">
        <v>3</v>
      </c>
      <c r="P35" s="8" t="s">
        <v>4</v>
      </c>
      <c r="Q35" s="7" t="s">
        <v>19</v>
      </c>
      <c r="R35" s="8" t="s">
        <v>12</v>
      </c>
      <c r="S35" s="8" t="s">
        <v>5</v>
      </c>
    </row>
    <row r="36" spans="2:19" s="10" customFormat="1" ht="36.6" customHeight="1" x14ac:dyDescent="0.3">
      <c r="B36" s="93" t="s">
        <v>43</v>
      </c>
      <c r="C36" s="94" t="s">
        <v>43</v>
      </c>
      <c r="D36" s="95" t="s">
        <v>43</v>
      </c>
      <c r="E36" s="86">
        <v>42</v>
      </c>
      <c r="F36" s="69">
        <v>28.13</v>
      </c>
      <c r="G36" s="57">
        <v>0.08</v>
      </c>
      <c r="H36" s="58">
        <f>F36*(1-G36)</f>
        <v>25.8796</v>
      </c>
      <c r="I36" s="58">
        <f>H36*E36</f>
        <v>1086.9431999999999</v>
      </c>
      <c r="J36" s="9"/>
      <c r="L36" s="93" t="s">
        <v>63</v>
      </c>
      <c r="M36" s="94" t="s">
        <v>51</v>
      </c>
      <c r="N36" s="95" t="s">
        <v>51</v>
      </c>
      <c r="O36" s="7">
        <v>20</v>
      </c>
      <c r="P36" s="27">
        <v>14.1</v>
      </c>
      <c r="Q36" s="43">
        <v>7.0000000000000007E-2</v>
      </c>
      <c r="R36" s="58">
        <f>P36*(1-Q36)</f>
        <v>13.113</v>
      </c>
      <c r="S36" s="58">
        <f>R36*O36</f>
        <v>262.26</v>
      </c>
    </row>
    <row r="37" spans="2:19" s="10" customFormat="1" ht="36.6" customHeight="1" x14ac:dyDescent="0.3">
      <c r="B37" s="93" t="s">
        <v>44</v>
      </c>
      <c r="C37" s="94" t="s">
        <v>44</v>
      </c>
      <c r="D37" s="95" t="s">
        <v>44</v>
      </c>
      <c r="E37" s="86">
        <v>50</v>
      </c>
      <c r="F37" s="69">
        <v>10.28</v>
      </c>
      <c r="G37" s="57">
        <v>0.15</v>
      </c>
      <c r="H37" s="58">
        <f t="shared" ref="H37:H43" si="4">F37*(1-G37)</f>
        <v>8.7379999999999995</v>
      </c>
      <c r="I37" s="58">
        <f t="shared" ref="I37:I43" si="5">H37*E37</f>
        <v>436.9</v>
      </c>
      <c r="J37" s="9"/>
      <c r="L37" s="93" t="s">
        <v>64</v>
      </c>
      <c r="M37" s="94" t="s">
        <v>52</v>
      </c>
      <c r="N37" s="95" t="s">
        <v>52</v>
      </c>
      <c r="O37" s="7">
        <v>12</v>
      </c>
      <c r="P37" s="27">
        <v>15.5</v>
      </c>
      <c r="Q37" s="43">
        <v>0.11</v>
      </c>
      <c r="R37" s="58">
        <f t="shared" ref="R37:R43" si="6">P37*(1-Q37)</f>
        <v>13.795</v>
      </c>
      <c r="S37" s="58">
        <f t="shared" ref="S37:S43" si="7">R37*O37</f>
        <v>165.54</v>
      </c>
    </row>
    <row r="38" spans="2:19" s="1" customFormat="1" ht="36.6" customHeight="1" x14ac:dyDescent="0.25">
      <c r="B38" s="93" t="s">
        <v>45</v>
      </c>
      <c r="C38" s="94" t="s">
        <v>45</v>
      </c>
      <c r="D38" s="95" t="s">
        <v>45</v>
      </c>
      <c r="E38" s="87">
        <v>87</v>
      </c>
      <c r="F38" s="56">
        <v>23.55</v>
      </c>
      <c r="G38" s="57">
        <v>0.17</v>
      </c>
      <c r="H38" s="58">
        <f t="shared" si="4"/>
        <v>19.546499999999998</v>
      </c>
      <c r="I38" s="58">
        <f t="shared" si="5"/>
        <v>1700.5454999999999</v>
      </c>
      <c r="L38" s="93" t="s">
        <v>65</v>
      </c>
      <c r="M38" s="94" t="s">
        <v>53</v>
      </c>
      <c r="N38" s="95" t="s">
        <v>53</v>
      </c>
      <c r="O38" s="11">
        <v>44</v>
      </c>
      <c r="P38" s="28">
        <v>8.5</v>
      </c>
      <c r="Q38" s="43">
        <v>0.06</v>
      </c>
      <c r="R38" s="58">
        <f t="shared" si="6"/>
        <v>7.9899999999999993</v>
      </c>
      <c r="S38" s="58">
        <f t="shared" si="7"/>
        <v>351.55999999999995</v>
      </c>
    </row>
    <row r="39" spans="2:19" s="1" customFormat="1" ht="36.6" customHeight="1" x14ac:dyDescent="0.25">
      <c r="B39" s="93" t="s">
        <v>46</v>
      </c>
      <c r="C39" s="94" t="s">
        <v>46</v>
      </c>
      <c r="D39" s="95" t="s">
        <v>46</v>
      </c>
      <c r="E39" s="87">
        <v>110</v>
      </c>
      <c r="F39" s="56">
        <v>36.380000000000003</v>
      </c>
      <c r="G39" s="57">
        <v>0.33</v>
      </c>
      <c r="H39" s="58">
        <f t="shared" si="4"/>
        <v>24.374599999999997</v>
      </c>
      <c r="I39" s="58">
        <f t="shared" si="5"/>
        <v>2681.2059999999997</v>
      </c>
      <c r="L39" s="93" t="s">
        <v>66</v>
      </c>
      <c r="M39" s="94" t="s">
        <v>54</v>
      </c>
      <c r="N39" s="95" t="s">
        <v>54</v>
      </c>
      <c r="O39" s="11">
        <v>75</v>
      </c>
      <c r="P39" s="28">
        <v>35.5</v>
      </c>
      <c r="Q39" s="43">
        <v>0.25</v>
      </c>
      <c r="R39" s="58">
        <f t="shared" si="6"/>
        <v>26.625</v>
      </c>
      <c r="S39" s="58">
        <f t="shared" si="7"/>
        <v>1996.875</v>
      </c>
    </row>
    <row r="40" spans="2:19" s="10" customFormat="1" ht="36.6" customHeight="1" x14ac:dyDescent="0.3">
      <c r="B40" s="93" t="s">
        <v>47</v>
      </c>
      <c r="C40" s="94" t="s">
        <v>47</v>
      </c>
      <c r="D40" s="95" t="s">
        <v>47</v>
      </c>
      <c r="E40" s="86">
        <v>50</v>
      </c>
      <c r="F40" s="69">
        <v>8.6</v>
      </c>
      <c r="G40" s="57"/>
      <c r="H40" s="58">
        <f t="shared" si="4"/>
        <v>8.6</v>
      </c>
      <c r="I40" s="58">
        <f t="shared" si="5"/>
        <v>430</v>
      </c>
      <c r="J40" s="9"/>
      <c r="L40" s="93" t="s">
        <v>67</v>
      </c>
      <c r="M40" s="94" t="s">
        <v>55</v>
      </c>
      <c r="N40" s="95" t="s">
        <v>55</v>
      </c>
      <c r="O40" s="7">
        <v>10</v>
      </c>
      <c r="P40" s="27">
        <v>19.989999999999998</v>
      </c>
      <c r="Q40" s="43"/>
      <c r="R40" s="58">
        <f t="shared" si="6"/>
        <v>19.989999999999998</v>
      </c>
      <c r="S40" s="58">
        <f t="shared" si="7"/>
        <v>199.89999999999998</v>
      </c>
    </row>
    <row r="41" spans="2:19" s="10" customFormat="1" ht="36.6" customHeight="1" x14ac:dyDescent="0.3">
      <c r="B41" s="93" t="s">
        <v>48</v>
      </c>
      <c r="C41" s="94" t="s">
        <v>48</v>
      </c>
      <c r="D41" s="95" t="s">
        <v>48</v>
      </c>
      <c r="E41" s="86">
        <v>40</v>
      </c>
      <c r="F41" s="69">
        <v>33.869999999999997</v>
      </c>
      <c r="G41" s="57">
        <v>0.08</v>
      </c>
      <c r="H41" s="58">
        <f t="shared" si="4"/>
        <v>31.160399999999999</v>
      </c>
      <c r="I41" s="58">
        <f t="shared" si="5"/>
        <v>1246.4159999999999</v>
      </c>
      <c r="J41" s="9"/>
      <c r="L41" s="93" t="s">
        <v>68</v>
      </c>
      <c r="M41" s="94" t="s">
        <v>56</v>
      </c>
      <c r="N41" s="95" t="s">
        <v>56</v>
      </c>
      <c r="O41" s="7">
        <v>100</v>
      </c>
      <c r="P41" s="27">
        <v>9.99</v>
      </c>
      <c r="Q41" s="43">
        <v>0.03</v>
      </c>
      <c r="R41" s="58">
        <f t="shared" si="6"/>
        <v>9.6903000000000006</v>
      </c>
      <c r="S41" s="58">
        <f t="shared" si="7"/>
        <v>969.03000000000009</v>
      </c>
    </row>
    <row r="42" spans="2:19" s="1" customFormat="1" ht="36.6" customHeight="1" x14ac:dyDescent="0.25">
      <c r="B42" s="93" t="s">
        <v>49</v>
      </c>
      <c r="C42" s="94" t="s">
        <v>49</v>
      </c>
      <c r="D42" s="95" t="s">
        <v>49</v>
      </c>
      <c r="E42" s="87">
        <v>80</v>
      </c>
      <c r="F42" s="56">
        <v>14.1</v>
      </c>
      <c r="G42" s="57"/>
      <c r="H42" s="58">
        <f t="shared" si="4"/>
        <v>14.1</v>
      </c>
      <c r="I42" s="58">
        <f t="shared" si="5"/>
        <v>1128</v>
      </c>
      <c r="L42" s="93" t="s">
        <v>69</v>
      </c>
      <c r="M42" s="94" t="s">
        <v>57</v>
      </c>
      <c r="N42" s="95" t="s">
        <v>57</v>
      </c>
      <c r="O42" s="11">
        <v>45</v>
      </c>
      <c r="P42" s="28">
        <v>4.95</v>
      </c>
      <c r="Q42" s="43">
        <v>0.09</v>
      </c>
      <c r="R42" s="58">
        <f t="shared" si="6"/>
        <v>4.5045000000000002</v>
      </c>
      <c r="S42" s="58">
        <f t="shared" si="7"/>
        <v>202.70250000000001</v>
      </c>
    </row>
    <row r="43" spans="2:19" s="1" customFormat="1" ht="36.6" customHeight="1" x14ac:dyDescent="0.25">
      <c r="B43" s="93" t="s">
        <v>50</v>
      </c>
      <c r="C43" s="94" t="s">
        <v>50</v>
      </c>
      <c r="D43" s="95" t="s">
        <v>50</v>
      </c>
      <c r="E43" s="87">
        <v>75</v>
      </c>
      <c r="F43" s="56">
        <v>12.53</v>
      </c>
      <c r="G43" s="57">
        <v>0.04</v>
      </c>
      <c r="H43" s="58">
        <f t="shared" si="4"/>
        <v>12.028799999999999</v>
      </c>
      <c r="I43" s="58">
        <f t="shared" si="5"/>
        <v>902.15999999999985</v>
      </c>
      <c r="L43" s="93" t="s">
        <v>70</v>
      </c>
      <c r="M43" s="94" t="s">
        <v>58</v>
      </c>
      <c r="N43" s="95" t="s">
        <v>58</v>
      </c>
      <c r="O43" s="11">
        <v>50</v>
      </c>
      <c r="P43" s="28">
        <v>10.5</v>
      </c>
      <c r="Q43" s="43"/>
      <c r="R43" s="58">
        <f t="shared" si="6"/>
        <v>10.5</v>
      </c>
      <c r="S43" s="58">
        <f t="shared" si="7"/>
        <v>525</v>
      </c>
    </row>
    <row r="44" spans="2:19" s="1" customFormat="1" ht="19.95" customHeight="1" x14ac:dyDescent="0.25">
      <c r="B44" s="35"/>
      <c r="C44" s="22"/>
      <c r="D44" s="22"/>
      <c r="E44" s="21"/>
      <c r="F44" s="33" t="s">
        <v>6</v>
      </c>
      <c r="G44" s="19"/>
      <c r="H44" s="13"/>
      <c r="I44" s="44">
        <f>SUM(I38:I43)</f>
        <v>8088.3274999999994</v>
      </c>
      <c r="L44" s="35"/>
      <c r="M44" s="22"/>
      <c r="N44" s="22"/>
      <c r="O44" s="31"/>
      <c r="P44" s="32" t="s">
        <v>6</v>
      </c>
      <c r="Q44" s="4"/>
      <c r="R44" s="13"/>
      <c r="S44" s="44">
        <f>SUM(S38:S43)</f>
        <v>4245.0675000000001</v>
      </c>
    </row>
    <row r="45" spans="2:19" s="1" customFormat="1" ht="19.95" customHeight="1" x14ac:dyDescent="0.25">
      <c r="B45" s="15"/>
      <c r="C45" s="21"/>
      <c r="D45" s="21"/>
      <c r="E45" s="21"/>
      <c r="F45" s="32" t="s">
        <v>16</v>
      </c>
      <c r="G45" s="92">
        <v>0.11</v>
      </c>
      <c r="H45" s="16"/>
      <c r="I45" s="44">
        <f>I44*G45</f>
        <v>889.71602499999995</v>
      </c>
      <c r="L45" s="15"/>
      <c r="M45" s="21"/>
      <c r="N45" s="21"/>
      <c r="O45" s="21"/>
      <c r="P45" s="32" t="s">
        <v>16</v>
      </c>
      <c r="Q45" s="92">
        <v>0.05</v>
      </c>
      <c r="R45" s="16"/>
      <c r="S45" s="44">
        <f>S44*Q45</f>
        <v>212.25337500000001</v>
      </c>
    </row>
    <row r="46" spans="2:19" s="1" customFormat="1" ht="19.95" customHeight="1" x14ac:dyDescent="0.25">
      <c r="B46" s="96" t="s">
        <v>13</v>
      </c>
      <c r="C46" s="97"/>
      <c r="D46" s="98"/>
      <c r="E46" s="21"/>
      <c r="F46" s="32" t="s">
        <v>11</v>
      </c>
      <c r="G46" s="4"/>
      <c r="H46" s="17"/>
      <c r="I46" s="44">
        <f>I44-I45</f>
        <v>7198.6114749999997</v>
      </c>
      <c r="L46" s="96" t="s">
        <v>13</v>
      </c>
      <c r="M46" s="97"/>
      <c r="N46" s="98"/>
      <c r="O46" s="21"/>
      <c r="P46" s="32" t="s">
        <v>11</v>
      </c>
      <c r="Q46" s="4"/>
      <c r="R46" s="17"/>
      <c r="S46" s="44">
        <f>S44-S45</f>
        <v>4032.8141249999999</v>
      </c>
    </row>
    <row r="47" spans="2:19" s="1" customFormat="1" ht="19.95" customHeight="1" x14ac:dyDescent="0.25">
      <c r="B47" s="39" t="s">
        <v>14</v>
      </c>
      <c r="C47" s="46" t="s">
        <v>15</v>
      </c>
      <c r="D47" s="46" t="s">
        <v>9</v>
      </c>
      <c r="E47" s="49"/>
      <c r="F47" s="49" t="s">
        <v>7</v>
      </c>
      <c r="G47" s="60">
        <v>0.02</v>
      </c>
      <c r="H47" s="18"/>
      <c r="I47" s="44">
        <f>I46*G47</f>
        <v>143.9722295</v>
      </c>
      <c r="L47" s="39" t="s">
        <v>14</v>
      </c>
      <c r="M47" s="40" t="s">
        <v>15</v>
      </c>
      <c r="N47" s="41" t="s">
        <v>9</v>
      </c>
      <c r="O47" s="21"/>
      <c r="P47" s="32" t="s">
        <v>7</v>
      </c>
      <c r="Q47" s="42">
        <v>0</v>
      </c>
      <c r="R47" s="18"/>
      <c r="S47" s="44">
        <f>S46*Q47</f>
        <v>0</v>
      </c>
    </row>
    <row r="48" spans="2:19" s="1" customFormat="1" ht="19.95" customHeight="1" x14ac:dyDescent="0.25">
      <c r="B48" s="61"/>
      <c r="C48" s="90">
        <v>5.5E-2</v>
      </c>
      <c r="D48" s="62">
        <f>B48*C48</f>
        <v>0</v>
      </c>
      <c r="E48" s="50"/>
      <c r="F48" s="51" t="s">
        <v>8</v>
      </c>
      <c r="G48" s="4"/>
      <c r="H48" s="17"/>
      <c r="I48" s="44">
        <f>I46-I47</f>
        <v>7054.6392454999996</v>
      </c>
      <c r="L48" s="61">
        <f>S48</f>
        <v>4032.8141249999999</v>
      </c>
      <c r="M48" s="90">
        <v>5.5E-2</v>
      </c>
      <c r="N48" s="62">
        <f>L48*M49</f>
        <v>806.56282499999998</v>
      </c>
      <c r="O48" s="21"/>
      <c r="P48" s="32" t="s">
        <v>8</v>
      </c>
      <c r="Q48" s="4"/>
      <c r="R48" s="17"/>
      <c r="S48" s="44">
        <f>S46-S47</f>
        <v>4032.8141249999999</v>
      </c>
    </row>
    <row r="49" spans="2:19" s="1" customFormat="1" ht="19.95" customHeight="1" x14ac:dyDescent="0.25">
      <c r="B49" s="61">
        <f>I48</f>
        <v>7054.6392454999996</v>
      </c>
      <c r="C49" s="91">
        <v>0.2</v>
      </c>
      <c r="D49" s="62">
        <f>B49*C49</f>
        <v>1410.9278491</v>
      </c>
      <c r="E49" s="49"/>
      <c r="F49" s="99" t="s">
        <v>9</v>
      </c>
      <c r="G49" s="100"/>
      <c r="H49" s="101"/>
      <c r="I49" s="44">
        <f>D48+D49</f>
        <v>1410.9278491</v>
      </c>
      <c r="L49" s="61"/>
      <c r="M49" s="91">
        <v>0.2</v>
      </c>
      <c r="N49" s="62">
        <f>L49*M50</f>
        <v>0</v>
      </c>
      <c r="O49" s="21"/>
      <c r="P49" s="32" t="s">
        <v>9</v>
      </c>
      <c r="Q49" s="4"/>
      <c r="R49" s="18"/>
      <c r="S49" s="44">
        <f>N49+N48</f>
        <v>806.56282499999998</v>
      </c>
    </row>
    <row r="50" spans="2:19" s="1" customFormat="1" ht="19.95" customHeight="1" x14ac:dyDescent="0.25">
      <c r="B50" s="36"/>
      <c r="C50" s="37"/>
      <c r="D50" s="38"/>
      <c r="E50" s="50"/>
      <c r="F50" s="52" t="s">
        <v>10</v>
      </c>
      <c r="G50" s="53"/>
      <c r="H50" s="54"/>
      <c r="I50" s="44">
        <f>I48+I49</f>
        <v>8465.5670945999991</v>
      </c>
      <c r="L50" s="36"/>
      <c r="M50" s="37"/>
      <c r="N50" s="38"/>
      <c r="O50" s="21"/>
      <c r="P50" s="33" t="s">
        <v>10</v>
      </c>
      <c r="Q50" s="19"/>
      <c r="R50" s="20"/>
      <c r="S50" s="44">
        <f>S48+S49</f>
        <v>4839.3769499999999</v>
      </c>
    </row>
    <row r="51" spans="2:19" s="1" customFormat="1" ht="16.95" customHeight="1" x14ac:dyDescent="0.25">
      <c r="B51" s="21"/>
      <c r="C51" s="21"/>
      <c r="D51" s="21"/>
      <c r="E51" s="21"/>
      <c r="F51" s="22"/>
      <c r="G51" s="22"/>
      <c r="H51" s="23"/>
      <c r="I51" s="24"/>
      <c r="L51" s="21"/>
      <c r="M51" s="21"/>
      <c r="N51" s="21"/>
      <c r="O51" s="21"/>
      <c r="P51" s="22"/>
      <c r="Q51" s="22"/>
      <c r="R51" s="23"/>
      <c r="S51" s="24"/>
    </row>
    <row r="52" spans="2:19" s="1" customFormat="1" ht="28.35" customHeight="1" x14ac:dyDescent="0.25">
      <c r="B52" s="3" t="s">
        <v>20</v>
      </c>
      <c r="C52" s="4"/>
      <c r="D52" s="4"/>
      <c r="E52" s="6"/>
      <c r="F52" s="25"/>
      <c r="G52" s="5"/>
      <c r="H52" s="5"/>
      <c r="I52" s="14"/>
      <c r="L52" s="3" t="s">
        <v>20</v>
      </c>
      <c r="M52" s="4"/>
      <c r="N52" s="4"/>
      <c r="O52" s="6"/>
      <c r="P52" s="25"/>
      <c r="Q52" s="5"/>
      <c r="R52" s="5"/>
      <c r="S52" s="14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4">
    <mergeCell ref="B13:D13"/>
    <mergeCell ref="L13:N13"/>
    <mergeCell ref="B14:D14"/>
    <mergeCell ref="L14:N14"/>
    <mergeCell ref="B10:D10"/>
    <mergeCell ref="L10:N10"/>
    <mergeCell ref="B11:D11"/>
    <mergeCell ref="L11:N11"/>
    <mergeCell ref="B12:D12"/>
    <mergeCell ref="L12:N12"/>
    <mergeCell ref="B4:J4"/>
    <mergeCell ref="L4:T4"/>
    <mergeCell ref="B5:J5"/>
    <mergeCell ref="L5:T5"/>
    <mergeCell ref="B9:D9"/>
    <mergeCell ref="L9:N9"/>
    <mergeCell ref="B7:I7"/>
    <mergeCell ref="L7:S7"/>
    <mergeCell ref="B8:D8"/>
    <mergeCell ref="L8:N8"/>
    <mergeCell ref="B35:D35"/>
    <mergeCell ref="L35:N35"/>
    <mergeCell ref="B15:D15"/>
    <mergeCell ref="L15:N15"/>
    <mergeCell ref="B16:D16"/>
    <mergeCell ref="L16:N16"/>
    <mergeCell ref="B19:D19"/>
    <mergeCell ref="L19:N19"/>
    <mergeCell ref="F22:H22"/>
    <mergeCell ref="B34:I34"/>
    <mergeCell ref="L34:S34"/>
    <mergeCell ref="B31:J31"/>
    <mergeCell ref="L31:T31"/>
    <mergeCell ref="B32:J32"/>
    <mergeCell ref="L32:T32"/>
    <mergeCell ref="B36:D36"/>
    <mergeCell ref="L36:N36"/>
    <mergeCell ref="B37:D37"/>
    <mergeCell ref="L37:N37"/>
    <mergeCell ref="B38:D38"/>
    <mergeCell ref="L38:N38"/>
    <mergeCell ref="B39:D39"/>
    <mergeCell ref="L39:N39"/>
    <mergeCell ref="B40:D40"/>
    <mergeCell ref="L40:N40"/>
    <mergeCell ref="B41:D41"/>
    <mergeCell ref="L41:N41"/>
    <mergeCell ref="F49:H49"/>
    <mergeCell ref="B42:D42"/>
    <mergeCell ref="L42:N42"/>
    <mergeCell ref="B43:D43"/>
    <mergeCell ref="L43:N43"/>
    <mergeCell ref="B46:D46"/>
    <mergeCell ref="L46:N46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7" pageOrder="overThenDown" orientation="landscape" useFirstPageNumber="1" horizontalDpi="0" verticalDpi="0" r:id="rId1"/>
  <headerFooter alignWithMargins="0">
    <oddFooter>&amp;L&amp;8&amp;G CERPEG 2020 | Co-Intervention Maths &amp;CLA FACTURATION
&amp;A&amp;R&amp;8&amp;P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 2 JOUETS</vt:lpstr>
      <vt:lpstr>NIVEAU  2 JOUETS COR</vt:lpstr>
      <vt:lpstr>'NIVEAU  2 JOUETS'!Zone_d_impression</vt:lpstr>
      <vt:lpstr>'NIVEAU  2 JOUETS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2020-12-05T16:43:29Z</cp:lastPrinted>
  <dcterms:created xsi:type="dcterms:W3CDTF">2019-11-15T18:47:22Z</dcterms:created>
  <dcterms:modified xsi:type="dcterms:W3CDTF">2020-12-06T15:28:57Z</dcterms:modified>
</cp:coreProperties>
</file>