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\Google Drive\PROFESSIONNEL\CERPEG-activites\N1-renforcement-factures\co-int_maths-factures_Niveau2\"/>
    </mc:Choice>
  </mc:AlternateContent>
  <xr:revisionPtr revIDLastSave="0" documentId="13_ncr:1_{B16C56DE-98B0-47F0-9CEF-5C63F9448CB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IVEAU  2 FLEURS" sheetId="8" r:id="rId1"/>
    <sheet name="NIVEAU 2 FLEURS COR" sheetId="9" r:id="rId2"/>
  </sheets>
  <definedNames>
    <definedName name="_xlnm.Print_Area" localSheetId="0">'NIVEAU  2 FLEURS'!$B$3:$T$25,'NIVEAU  2 FLEURS'!$B$30:$T$52</definedName>
    <definedName name="_xlnm.Print_Area" localSheetId="1">'NIVEAU 2 FLEURS COR'!$B$3:$T$25,'NIVEAU 2 FLEURS COR'!$B$30:$T$52</definedName>
  </definedNames>
  <calcPr calcId="191029"/>
</workbook>
</file>

<file path=xl/calcChain.xml><?xml version="1.0" encoding="utf-8"?>
<calcChain xmlns="http://schemas.openxmlformats.org/spreadsheetml/2006/main">
  <c r="R37" i="9" l="1"/>
  <c r="R38" i="9"/>
  <c r="R39" i="9"/>
  <c r="R40" i="9"/>
  <c r="R41" i="9"/>
  <c r="R42" i="9"/>
  <c r="S42" i="9" s="1"/>
  <c r="R43" i="9"/>
  <c r="S43" i="9" s="1"/>
  <c r="R36" i="9"/>
  <c r="S36" i="9" s="1"/>
  <c r="H37" i="9"/>
  <c r="I37" i="9" s="1"/>
  <c r="H38" i="9"/>
  <c r="H39" i="9"/>
  <c r="H40" i="9"/>
  <c r="I40" i="9" s="1"/>
  <c r="H41" i="9"/>
  <c r="I41" i="9" s="1"/>
  <c r="H42" i="9"/>
  <c r="H43" i="9"/>
  <c r="I43" i="9" s="1"/>
  <c r="H36" i="9"/>
  <c r="I36" i="9" s="1"/>
  <c r="H16" i="9"/>
  <c r="I16" i="9" s="1"/>
  <c r="S41" i="9"/>
  <c r="S40" i="9"/>
  <c r="S39" i="9"/>
  <c r="S38" i="9"/>
  <c r="S37" i="9"/>
  <c r="I42" i="9"/>
  <c r="I39" i="9"/>
  <c r="I38" i="9"/>
  <c r="I13" i="9"/>
  <c r="R16" i="9"/>
  <c r="S16" i="9" s="1"/>
  <c r="R15" i="9"/>
  <c r="S15" i="9" s="1"/>
  <c r="R14" i="9"/>
  <c r="S14" i="9" s="1"/>
  <c r="R13" i="9"/>
  <c r="S13" i="9" s="1"/>
  <c r="R12" i="9"/>
  <c r="S12" i="9" s="1"/>
  <c r="R11" i="9"/>
  <c r="S11" i="9" s="1"/>
  <c r="R10" i="9"/>
  <c r="S10" i="9" s="1"/>
  <c r="R9" i="9"/>
  <c r="S9" i="9" s="1"/>
  <c r="H13" i="9"/>
  <c r="H14" i="9"/>
  <c r="I14" i="9" s="1"/>
  <c r="H15" i="9"/>
  <c r="I15" i="9" s="1"/>
  <c r="H12" i="9"/>
  <c r="I12" i="9" s="1"/>
  <c r="H11" i="9"/>
  <c r="I11" i="9" s="1"/>
  <c r="H10" i="9"/>
  <c r="I10" i="9" s="1"/>
  <c r="H9" i="9"/>
  <c r="I9" i="9" s="1"/>
  <c r="I44" i="9" l="1"/>
  <c r="I45" i="9" s="1"/>
  <c r="I46" i="9" s="1"/>
  <c r="S44" i="9"/>
  <c r="S45" i="9" s="1"/>
  <c r="S46" i="9" s="1"/>
  <c r="S17" i="9"/>
  <c r="S18" i="9" s="1"/>
  <c r="S19" i="9" s="1"/>
  <c r="I17" i="9"/>
  <c r="I18" i="9" l="1"/>
  <c r="I19" i="9" s="1"/>
  <c r="S47" i="9"/>
  <c r="S48" i="9" s="1"/>
  <c r="I47" i="9"/>
  <c r="I48" i="9" s="1"/>
  <c r="S20" i="9"/>
  <c r="L49" i="9" l="1"/>
  <c r="N49" i="9" s="1"/>
  <c r="S49" i="9" s="1"/>
  <c r="S50" i="9" s="1"/>
  <c r="B48" i="9"/>
  <c r="D48" i="9" s="1"/>
  <c r="I49" i="9" s="1"/>
  <c r="I50" i="9" s="1"/>
  <c r="I20" i="9"/>
  <c r="I21" i="9" s="1"/>
  <c r="S21" i="9"/>
  <c r="L22" i="9" s="1"/>
  <c r="N22" i="9" s="1"/>
  <c r="S22" i="9" s="1"/>
  <c r="S23" i="9" s="1"/>
  <c r="B21" i="9" l="1"/>
  <c r="D21" i="9" s="1"/>
  <c r="I22" i="9" s="1"/>
  <c r="I23" i="9" s="1"/>
</calcChain>
</file>

<file path=xl/sharedStrings.xml><?xml version="1.0" encoding="utf-8"?>
<sst xmlns="http://schemas.openxmlformats.org/spreadsheetml/2006/main" count="392" uniqueCount="58">
  <si>
    <t>CONDITIONS DE VENTE</t>
  </si>
  <si>
    <t>F A C T U R E</t>
  </si>
  <si>
    <t>LIBELLÉ</t>
  </si>
  <si>
    <t>QTÉ</t>
  </si>
  <si>
    <t>PU</t>
  </si>
  <si>
    <t>MONTANT</t>
  </si>
  <si>
    <t>NET COMMERCIAL</t>
  </si>
  <si>
    <t>Escompte</t>
  </si>
  <si>
    <t>NET FINANCIER</t>
  </si>
  <si>
    <t>TVA</t>
  </si>
  <si>
    <t>TOTAL TTC</t>
  </si>
  <si>
    <r>
      <t>2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NET COMMERCIAL</t>
    </r>
  </si>
  <si>
    <t>PU NET</t>
  </si>
  <si>
    <t>CALCUL MONTANT TVA</t>
  </si>
  <si>
    <t>BASE</t>
  </si>
  <si>
    <t>TAUX</t>
  </si>
  <si>
    <t>Remise        %</t>
  </si>
  <si>
    <t>%</t>
  </si>
  <si>
    <t>Compte comptable…...............</t>
  </si>
  <si>
    <t>REMISE
 %</t>
  </si>
  <si>
    <t>Vérif. Du net commercial au TTC</t>
  </si>
  <si>
    <t>(2)</t>
  </si>
  <si>
    <t>(1)</t>
  </si>
  <si>
    <t>Glaïeul de Byzance</t>
  </si>
  <si>
    <t>Ixias en mélange</t>
  </si>
  <si>
    <t>L'Orchidée colombe</t>
  </si>
  <si>
    <t>Lis de Guernesey blanc</t>
  </si>
  <si>
    <t>Lis de Guernesey rose</t>
  </si>
  <si>
    <t>Lis de Guernesey rouge</t>
  </si>
  <si>
    <t>Lis glorieux</t>
  </si>
  <si>
    <t>Montbretia en mélange</t>
  </si>
  <si>
    <t>Remises habituelles inscrites - Remise globale de 9 % - Escompte de 2 % -
 TVA 5,5 % Fleurs et plantes - TVA 20 % pour le reste</t>
  </si>
  <si>
    <t>Carte Cottage</t>
  </si>
  <si>
    <t>Carte édition</t>
  </si>
  <si>
    <t>Carte Humour</t>
  </si>
  <si>
    <t>Engrais lustrant</t>
  </si>
  <si>
    <t>Engrais pour plantes vertes</t>
  </si>
  <si>
    <t>Engrais pour plantes fleuries</t>
  </si>
  <si>
    <t>Mousse cylindre lot de 5</t>
  </si>
  <si>
    <t>Mousse rectangulaire lot de 5</t>
  </si>
  <si>
    <t>CLIENT : 4 Feuilles du trêfle</t>
  </si>
  <si>
    <t xml:space="preserve">CLIENT : Amazone </t>
  </si>
  <si>
    <t xml:space="preserve">CLIENT : Au Coin Fleuri </t>
  </si>
  <si>
    <t>CLIENT : Auberge du Château neuf</t>
  </si>
  <si>
    <t>Panier pour compositions</t>
  </si>
  <si>
    <t>Coussin pour composition</t>
  </si>
  <si>
    <t xml:space="preserve"> Ruban et tulle - lot 2 x 10 m</t>
  </si>
  <si>
    <t>Collection de 6 Dahlias cactus moulin (3 'Sarah Mae' + 3 'Orange Head')</t>
  </si>
  <si>
    <t>Collection de 6 Dahlias Géants ('Spartacus'+ 'Moonlight Sonata'+'Vassia Meg ...</t>
  </si>
  <si>
    <t>Collection de 6 Dahlias pompon (3 Sunny Boy, + 3 Little Robert)</t>
  </si>
  <si>
    <t>Collection de 9 Dahlias décoratifs (3 Jean-Marie + 3 Seattle + 3 Red Empire ...</t>
  </si>
  <si>
    <t>Collection de 9 Dahlias décoratifs (3 Santa Claus + 3 Tricolore + 3 Illusio ...</t>
  </si>
  <si>
    <t>Dahlia 'Fubuki' en mélange</t>
  </si>
  <si>
    <t>Dahlia 'White Happiness'</t>
  </si>
  <si>
    <t>Dahlia 'Yellow Happiness'</t>
  </si>
  <si>
    <t>Remises habituelles inscrites - Escompte 1 % - Remise globlae 5 % - 
TVA 5,5 % Fleurs et plantes - TVA 20 % pour le reste</t>
  </si>
  <si>
    <t>Remises habituelles inscrites - Remise globale de 11 % - Escompte de 2 % -
TVA 5,5 % Fleurs et plantes - TVA 20 % pour le reste</t>
  </si>
  <si>
    <t>Remises habituelles inscrites - Escompte 1 % 
TVA 5,5 % Fleurs et plantes - TVA 20 % pour le 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</si>
</sst>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%"/>
    <numFmt numFmtId="165" formatCode="00.0%"/>
    <numFmt numFmtId="166" formatCode="0.0%"/>
    <numFmt numFmtId="167" formatCode="_-* #,##0.00\ _€_-;\-* #,##0.00\ _€_-;_-* &quot;-&quot;??\ _€_-;_-@_-"/>
  </numFmts>
  <fonts count="26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ED1C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4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3" fontId="16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165" fontId="16" fillId="0" borderId="5" xfId="0" applyNumberFormat="1" applyFont="1" applyBorder="1" applyAlignment="1">
      <alignment horizontal="left" vertical="center" indent="1"/>
    </xf>
    <xf numFmtId="4" fontId="19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5" fontId="19" fillId="0" borderId="7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indent="1"/>
    </xf>
    <xf numFmtId="165" fontId="16" fillId="0" borderId="9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165" fontId="16" fillId="0" borderId="0" xfId="0" applyNumberFormat="1" applyFont="1" applyBorder="1" applyAlignment="1">
      <alignment horizontal="left" vertical="center" indent="1"/>
    </xf>
    <xf numFmtId="4" fontId="19" fillId="0" borderId="0" xfId="0" applyNumberFormat="1" applyFont="1" applyBorder="1" applyAlignment="1">
      <alignment vertical="center"/>
    </xf>
    <xf numFmtId="0" fontId="18" fillId="0" borderId="3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2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166" fontId="16" fillId="10" borderId="0" xfId="19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indent="1"/>
    </xf>
    <xf numFmtId="0" fontId="16" fillId="10" borderId="23" xfId="0" applyFont="1" applyFill="1" applyBorder="1" applyAlignment="1">
      <alignment vertical="center"/>
    </xf>
    <xf numFmtId="0" fontId="16" fillId="10" borderId="24" xfId="0" applyFont="1" applyFill="1" applyBorder="1" applyAlignment="1">
      <alignment vertical="center"/>
    </xf>
    <xf numFmtId="166" fontId="16" fillId="10" borderId="11" xfId="19" applyNumberFormat="1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 indent="1"/>
    </xf>
    <xf numFmtId="9" fontId="23" fillId="0" borderId="2" xfId="19" applyFont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10" borderId="0" xfId="0" applyFont="1" applyFill="1" applyAlignment="1">
      <alignment vertical="center"/>
    </xf>
    <xf numFmtId="0" fontId="16" fillId="10" borderId="26" xfId="0" applyFont="1" applyFill="1" applyBorder="1" applyAlignment="1">
      <alignment vertical="center"/>
    </xf>
    <xf numFmtId="9" fontId="16" fillId="10" borderId="0" xfId="19" applyFont="1" applyFill="1" applyBorder="1" applyAlignment="1">
      <alignment horizontal="center" vertical="center"/>
    </xf>
    <xf numFmtId="9" fontId="16" fillId="10" borderId="0" xfId="19" applyFont="1" applyFill="1" applyAlignment="1">
      <alignment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16" xfId="0" applyFont="1" applyFill="1" applyBorder="1" applyAlignment="1">
      <alignment horizontal="left" vertical="center" indent="1"/>
    </xf>
    <xf numFmtId="0" fontId="16" fillId="11" borderId="28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left" vertical="center" indent="1"/>
    </xf>
    <xf numFmtId="165" fontId="16" fillId="0" borderId="30" xfId="0" applyNumberFormat="1" applyFont="1" applyBorder="1" applyAlignment="1">
      <alignment horizontal="left" vertical="center" indent="1"/>
    </xf>
    <xf numFmtId="4" fontId="18" fillId="0" borderId="5" xfId="0" applyNumberFormat="1" applyFont="1" applyBorder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9" fontId="23" fillId="0" borderId="12" xfId="19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 wrapText="1"/>
    </xf>
    <xf numFmtId="9" fontId="16" fillId="0" borderId="4" xfId="19" applyFont="1" applyBorder="1" applyAlignment="1">
      <alignment horizontal="left" vertical="center" indent="1"/>
    </xf>
    <xf numFmtId="9" fontId="16" fillId="0" borderId="4" xfId="19" applyFont="1" applyBorder="1" applyAlignment="1">
      <alignment horizontal="right" vertical="center" indent="1"/>
    </xf>
    <xf numFmtId="4" fontId="22" fillId="10" borderId="23" xfId="0" applyNumberFormat="1" applyFont="1" applyFill="1" applyBorder="1" applyAlignment="1">
      <alignment vertical="center"/>
    </xf>
    <xf numFmtId="166" fontId="22" fillId="10" borderId="0" xfId="19" applyNumberFormat="1" applyFont="1" applyFill="1" applyBorder="1" applyAlignment="1">
      <alignment horizontal="center" vertical="center"/>
    </xf>
    <xf numFmtId="43" fontId="22" fillId="10" borderId="26" xfId="1" applyFont="1" applyFill="1" applyBorder="1" applyAlignment="1">
      <alignment vertical="center"/>
    </xf>
    <xf numFmtId="4" fontId="22" fillId="10" borderId="22" xfId="0" applyNumberFormat="1" applyFont="1" applyFill="1" applyBorder="1" applyAlignment="1">
      <alignment horizontal="center" vertical="center"/>
    </xf>
    <xf numFmtId="9" fontId="22" fillId="10" borderId="0" xfId="19" applyFont="1" applyFill="1" applyBorder="1" applyAlignment="1">
      <alignment horizontal="center" vertical="center"/>
    </xf>
    <xf numFmtId="43" fontId="22" fillId="0" borderId="2" xfId="1" applyFont="1" applyBorder="1" applyAlignment="1">
      <alignment vertical="center"/>
    </xf>
    <xf numFmtId="43" fontId="22" fillId="10" borderId="15" xfId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165" fontId="15" fillId="0" borderId="9" xfId="0" applyNumberFormat="1" applyFont="1" applyBorder="1" applyAlignment="1">
      <alignment horizontal="left" vertical="center" indent="1"/>
    </xf>
    <xf numFmtId="0" fontId="23" fillId="0" borderId="2" xfId="19" applyNumberFormat="1" applyFont="1" applyBorder="1" applyAlignment="1">
      <alignment horizontal="center" vertical="center"/>
    </xf>
    <xf numFmtId="0" fontId="23" fillId="0" borderId="12" xfId="19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 wrapText="1"/>
    </xf>
    <xf numFmtId="0" fontId="16" fillId="10" borderId="24" xfId="0" quotePrefix="1" applyFont="1" applyFill="1" applyBorder="1" applyAlignment="1">
      <alignment horizontal="left" vertical="center"/>
    </xf>
    <xf numFmtId="0" fontId="16" fillId="10" borderId="23" xfId="0" quotePrefix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textRotation="255" wrapText="1"/>
    </xf>
    <xf numFmtId="9" fontId="16" fillId="10" borderId="0" xfId="19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 textRotation="255" wrapText="1"/>
    </xf>
    <xf numFmtId="0" fontId="16" fillId="0" borderId="3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2" fontId="16" fillId="0" borderId="31" xfId="0" applyNumberFormat="1" applyFont="1" applyBorder="1" applyAlignment="1">
      <alignment horizontal="center" vertical="center" wrapText="1"/>
    </xf>
    <xf numFmtId="9" fontId="23" fillId="0" borderId="31" xfId="19" applyFont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21" fillId="9" borderId="0" xfId="0" applyFont="1" applyFill="1" applyBorder="1" applyAlignment="1"/>
    <xf numFmtId="9" fontId="25" fillId="0" borderId="4" xfId="19" applyFont="1" applyBorder="1" applyAlignment="1">
      <alignment horizontal="left" vertical="center" indent="1"/>
    </xf>
    <xf numFmtId="0" fontId="21" fillId="9" borderId="0" xfId="0" applyFont="1" applyFill="1" applyBorder="1" applyAlignment="1">
      <alignment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6" fillId="11" borderId="27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20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illiers" xfId="1" builtinId="3"/>
    <cellStyle name="Neutral" xfId="15" xr:uid="{00000000-0005-0000-0000-00000D000000}"/>
    <cellStyle name="Normal" xfId="0" builtinId="0" customBuiltin="1"/>
    <cellStyle name="Note" xfId="2" builtinId="10" customBuiltin="1"/>
    <cellStyle name="Pourcentage" xfId="19" builtinId="5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439F4557-54C2-4E55-80A8-2FB585E9C8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0330" y="5891212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733425</xdr:colOff>
      <xdr:row>23</xdr:row>
      <xdr:rowOff>7619</xdr:rowOff>
    </xdr:from>
    <xdr:to>
      <xdr:col>28</xdr:col>
      <xdr:colOff>365759</xdr:colOff>
      <xdr:row>25</xdr:row>
      <xdr:rowOff>952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1D1464-62D2-4F3E-9B19-D474954587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9905" y="5867399"/>
          <a:ext cx="445769" cy="56292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27</xdr:col>
      <xdr:colOff>733425</xdr:colOff>
      <xdr:row>50</xdr:row>
      <xdr:rowOff>7619</xdr:rowOff>
    </xdr:from>
    <xdr:ext cx="448151" cy="562928"/>
    <xdr:pic>
      <xdr:nvPicPr>
        <xdr:cNvPr id="6" name="Image 5">
          <a:extLst>
            <a:ext uri="{FF2B5EF4-FFF2-40B4-BE49-F238E27FC236}">
              <a16:creationId xmlns:a16="http://schemas.microsoft.com/office/drawing/2014/main" id="{2BD7620E-37CF-4712-939E-369148CD14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9905" y="12639674"/>
          <a:ext cx="448151" cy="5629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4CA-8FBD-49D6-9436-03F3C30BA622}">
  <sheetPr>
    <tabColor theme="5" tint="-0.499984740745262"/>
    <pageSetUpPr fitToPage="1"/>
  </sheetPr>
  <dimension ref="B3:AMN1048540"/>
  <sheetViews>
    <sheetView showGridLines="0" tabSelected="1" view="pageBreakPreview" topLeftCell="A16" zoomScale="80" zoomScaleNormal="100" zoomScaleSheetLayoutView="80" workbookViewId="0">
      <selection activeCell="B37" sqref="B37:D37"/>
    </sheetView>
  </sheetViews>
  <sheetFormatPr baseColWidth="10" defaultRowHeight="14.1" customHeight="1" x14ac:dyDescent="0.3"/>
  <cols>
    <col min="1" max="1" width="1.296875" style="2" customWidth="1"/>
    <col min="2" max="2" width="17.19921875" style="1" customWidth="1"/>
    <col min="3" max="3" width="7.09765625" style="1" customWidth="1"/>
    <col min="4" max="4" width="20.796875" style="1" customWidth="1"/>
    <col min="5" max="5" width="8.59765625" style="1" customWidth="1"/>
    <col min="6" max="6" width="9.69921875" style="1" customWidth="1"/>
    <col min="7" max="7" width="7.59765625" style="1" customWidth="1"/>
    <col min="8" max="8" width="8.59765625" style="1" customWidth="1"/>
    <col min="9" max="9" width="14.59765625" style="1" customWidth="1"/>
    <col min="10" max="10" width="2.796875" style="1" customWidth="1"/>
    <col min="11" max="11" width="1.296875" style="2" customWidth="1"/>
    <col min="12" max="12" width="14.898437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7.796875" style="1" customWidth="1"/>
    <col min="17" max="17" width="7.69921875" style="1" customWidth="1"/>
    <col min="18" max="18" width="10.8984375" style="1" customWidth="1"/>
    <col min="19" max="19" width="12.5" style="1" customWidth="1"/>
    <col min="20" max="20" width="3.39843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20" s="29" customFormat="1" ht="32.4" customHeight="1" x14ac:dyDescent="0.25">
      <c r="B3" s="92" t="s">
        <v>41</v>
      </c>
      <c r="C3" s="92"/>
      <c r="D3" s="92"/>
      <c r="E3" s="92"/>
      <c r="F3" s="92"/>
      <c r="G3" s="95" t="s">
        <v>18</v>
      </c>
      <c r="H3" s="92"/>
      <c r="I3" s="92"/>
      <c r="J3" s="92"/>
      <c r="L3" s="92" t="s">
        <v>40</v>
      </c>
      <c r="M3" s="92"/>
      <c r="N3" s="92"/>
      <c r="O3" s="92"/>
      <c r="P3" s="92"/>
      <c r="Q3" s="95" t="s">
        <v>18</v>
      </c>
      <c r="R3" s="92"/>
      <c r="S3" s="92"/>
      <c r="T3" s="92"/>
    </row>
    <row r="4" spans="2:20" ht="16.95" customHeight="1" x14ac:dyDescent="0.3">
      <c r="B4" s="101" t="s">
        <v>0</v>
      </c>
      <c r="C4" s="101"/>
      <c r="D4" s="101"/>
      <c r="E4" s="101"/>
      <c r="F4" s="101"/>
      <c r="G4" s="101"/>
      <c r="H4" s="101"/>
      <c r="I4" s="101"/>
      <c r="J4" s="101"/>
      <c r="L4" s="101" t="s">
        <v>0</v>
      </c>
      <c r="M4" s="101"/>
      <c r="N4" s="101"/>
      <c r="O4" s="101"/>
      <c r="P4" s="101"/>
      <c r="Q4" s="101"/>
      <c r="R4" s="101"/>
      <c r="S4" s="101"/>
      <c r="T4" s="101"/>
    </row>
    <row r="5" spans="2:20" s="1" customFormat="1" ht="40.200000000000003" customHeight="1" x14ac:dyDescent="0.25">
      <c r="B5" s="99" t="s">
        <v>31</v>
      </c>
      <c r="C5" s="99"/>
      <c r="D5" s="99"/>
      <c r="E5" s="99"/>
      <c r="F5" s="99"/>
      <c r="G5" s="99"/>
      <c r="H5" s="99"/>
      <c r="I5" s="99"/>
      <c r="J5" s="99"/>
      <c r="L5" s="99" t="s">
        <v>57</v>
      </c>
      <c r="M5" s="100"/>
      <c r="N5" s="100"/>
      <c r="O5" s="100"/>
      <c r="P5" s="100"/>
      <c r="Q5" s="100"/>
      <c r="R5" s="100"/>
      <c r="S5" s="100"/>
      <c r="T5" s="100"/>
    </row>
    <row r="7" spans="2:20" ht="16.95" customHeight="1" x14ac:dyDescent="0.3">
      <c r="B7" s="105" t="s">
        <v>1</v>
      </c>
      <c r="C7" s="105"/>
      <c r="D7" s="105"/>
      <c r="E7" s="105"/>
      <c r="F7" s="105"/>
      <c r="G7" s="105"/>
      <c r="H7" s="105"/>
      <c r="I7" s="105"/>
      <c r="J7" s="105"/>
      <c r="L7" s="105" t="s">
        <v>1</v>
      </c>
      <c r="M7" s="105"/>
      <c r="N7" s="105"/>
      <c r="O7" s="105"/>
      <c r="P7" s="105"/>
      <c r="Q7" s="105"/>
      <c r="R7" s="105"/>
      <c r="S7" s="105"/>
      <c r="T7" s="105"/>
    </row>
    <row r="8" spans="2:20" s="10" customFormat="1" ht="41.4" customHeight="1" x14ac:dyDescent="0.3">
      <c r="B8" s="99" t="s">
        <v>2</v>
      </c>
      <c r="C8" s="99"/>
      <c r="D8" s="99"/>
      <c r="E8" s="78" t="s">
        <v>3</v>
      </c>
      <c r="F8" s="78" t="s">
        <v>4</v>
      </c>
      <c r="G8" s="78" t="s">
        <v>19</v>
      </c>
      <c r="H8" s="78" t="s">
        <v>12</v>
      </c>
      <c r="I8" s="78" t="s">
        <v>5</v>
      </c>
      <c r="J8" s="83" t="s">
        <v>9</v>
      </c>
      <c r="L8" s="102" t="s">
        <v>2</v>
      </c>
      <c r="M8" s="103"/>
      <c r="N8" s="104"/>
      <c r="O8" s="84" t="s">
        <v>3</v>
      </c>
      <c r="P8" s="85" t="s">
        <v>4</v>
      </c>
      <c r="Q8" s="86" t="s">
        <v>19</v>
      </c>
      <c r="R8" s="85" t="s">
        <v>12</v>
      </c>
      <c r="S8" s="85" t="s">
        <v>5</v>
      </c>
      <c r="T8" s="81" t="s">
        <v>9</v>
      </c>
    </row>
    <row r="9" spans="2:20" s="10" customFormat="1" ht="25.05" customHeight="1" x14ac:dyDescent="0.3">
      <c r="B9" s="96" t="s">
        <v>23</v>
      </c>
      <c r="C9" s="97" t="s">
        <v>23</v>
      </c>
      <c r="D9" s="98" t="s">
        <v>23</v>
      </c>
      <c r="E9" s="89">
        <v>150</v>
      </c>
      <c r="F9" s="90">
        <v>6</v>
      </c>
      <c r="G9" s="91">
        <v>0.25</v>
      </c>
      <c r="H9" s="85"/>
      <c r="I9" s="85"/>
      <c r="J9" s="89"/>
      <c r="L9" s="96" t="s">
        <v>32</v>
      </c>
      <c r="M9" s="97" t="s">
        <v>32</v>
      </c>
      <c r="N9" s="98" t="s">
        <v>32</v>
      </c>
      <c r="O9" s="7">
        <v>23</v>
      </c>
      <c r="P9" s="27">
        <v>0.47</v>
      </c>
      <c r="Q9" s="44">
        <v>0.15</v>
      </c>
      <c r="R9" s="8"/>
      <c r="S9" s="8"/>
      <c r="T9" s="78"/>
    </row>
    <row r="10" spans="2:20" s="10" customFormat="1" ht="25.05" customHeight="1" x14ac:dyDescent="0.3">
      <c r="B10" s="96" t="s">
        <v>24</v>
      </c>
      <c r="C10" s="97" t="s">
        <v>24</v>
      </c>
      <c r="D10" s="98" t="s">
        <v>24</v>
      </c>
      <c r="E10" s="78">
        <v>23</v>
      </c>
      <c r="F10" s="75">
        <v>3</v>
      </c>
      <c r="G10" s="59">
        <v>0.1</v>
      </c>
      <c r="H10" s="8"/>
      <c r="I10" s="8"/>
      <c r="J10" s="78"/>
      <c r="L10" s="96" t="s">
        <v>33</v>
      </c>
      <c r="M10" s="97" t="s">
        <v>33</v>
      </c>
      <c r="N10" s="98" t="s">
        <v>33</v>
      </c>
      <c r="O10" s="7">
        <v>120</v>
      </c>
      <c r="P10" s="27">
        <v>1.19</v>
      </c>
      <c r="Q10" s="44">
        <v>7.0000000000000007E-2</v>
      </c>
      <c r="R10" s="8"/>
      <c r="S10" s="8"/>
      <c r="T10" s="78"/>
    </row>
    <row r="11" spans="2:20" s="1" customFormat="1" ht="25.05" customHeight="1" x14ac:dyDescent="0.25">
      <c r="B11" s="96" t="s">
        <v>25</v>
      </c>
      <c r="C11" s="97" t="s">
        <v>25</v>
      </c>
      <c r="D11" s="98" t="s">
        <v>25</v>
      </c>
      <c r="E11" s="80">
        <v>88</v>
      </c>
      <c r="F11" s="58">
        <v>7.5</v>
      </c>
      <c r="G11" s="59">
        <v>0.09</v>
      </c>
      <c r="H11" s="57"/>
      <c r="I11" s="12"/>
      <c r="J11" s="79"/>
      <c r="L11" s="96" t="s">
        <v>34</v>
      </c>
      <c r="M11" s="97" t="s">
        <v>34</v>
      </c>
      <c r="N11" s="98" t="s">
        <v>34</v>
      </c>
      <c r="O11" s="11">
        <v>48</v>
      </c>
      <c r="P11" s="28">
        <v>0.63</v>
      </c>
      <c r="Q11" s="44">
        <v>0.04</v>
      </c>
      <c r="R11" s="12"/>
      <c r="S11" s="12"/>
      <c r="T11" s="79"/>
    </row>
    <row r="12" spans="2:20" s="1" customFormat="1" ht="25.05" customHeight="1" x14ac:dyDescent="0.25">
      <c r="B12" s="96" t="s">
        <v>26</v>
      </c>
      <c r="C12" s="97" t="s">
        <v>26</v>
      </c>
      <c r="D12" s="98" t="s">
        <v>26</v>
      </c>
      <c r="E12" s="80">
        <v>100</v>
      </c>
      <c r="F12" s="58">
        <v>4.5</v>
      </c>
      <c r="G12" s="59"/>
      <c r="H12" s="57"/>
      <c r="I12" s="12"/>
      <c r="J12" s="79"/>
      <c r="L12" s="96" t="s">
        <v>35</v>
      </c>
      <c r="M12" s="97" t="s">
        <v>35</v>
      </c>
      <c r="N12" s="98" t="s">
        <v>35</v>
      </c>
      <c r="O12" s="11">
        <v>75</v>
      </c>
      <c r="P12" s="28">
        <v>1.85</v>
      </c>
      <c r="Q12" s="44">
        <v>0.12</v>
      </c>
      <c r="R12" s="12"/>
      <c r="S12" s="12"/>
      <c r="T12" s="79"/>
    </row>
    <row r="13" spans="2:20" s="10" customFormat="1" ht="25.05" customHeight="1" x14ac:dyDescent="0.3">
      <c r="B13" s="96" t="s">
        <v>27</v>
      </c>
      <c r="C13" s="97" t="s">
        <v>27</v>
      </c>
      <c r="D13" s="98" t="s">
        <v>27</v>
      </c>
      <c r="E13" s="78">
        <v>50</v>
      </c>
      <c r="F13" s="75">
        <v>6</v>
      </c>
      <c r="G13" s="59"/>
      <c r="H13" s="8"/>
      <c r="I13" s="8"/>
      <c r="J13" s="79"/>
      <c r="L13" s="96" t="s">
        <v>36</v>
      </c>
      <c r="M13" s="97" t="s">
        <v>36</v>
      </c>
      <c r="N13" s="98" t="s">
        <v>36</v>
      </c>
      <c r="O13" s="7">
        <v>22</v>
      </c>
      <c r="P13" s="27">
        <v>0.9</v>
      </c>
      <c r="Q13" s="44"/>
      <c r="R13" s="8"/>
      <c r="S13" s="8"/>
      <c r="T13" s="79"/>
    </row>
    <row r="14" spans="2:20" s="10" customFormat="1" ht="25.05" customHeight="1" x14ac:dyDescent="0.3">
      <c r="B14" s="96" t="s">
        <v>28</v>
      </c>
      <c r="C14" s="97" t="s">
        <v>28</v>
      </c>
      <c r="D14" s="98" t="s">
        <v>28</v>
      </c>
      <c r="E14" s="78">
        <v>60</v>
      </c>
      <c r="F14" s="75">
        <v>6.75</v>
      </c>
      <c r="G14" s="59">
        <v>0.11</v>
      </c>
      <c r="H14" s="8"/>
      <c r="I14" s="8"/>
      <c r="J14" s="79"/>
      <c r="L14" s="96" t="s">
        <v>37</v>
      </c>
      <c r="M14" s="97" t="s">
        <v>37</v>
      </c>
      <c r="N14" s="98" t="s">
        <v>37</v>
      </c>
      <c r="O14" s="7">
        <v>10</v>
      </c>
      <c r="P14" s="27">
        <v>1.28</v>
      </c>
      <c r="Q14" s="44"/>
      <c r="R14" s="8"/>
      <c r="S14" s="8"/>
      <c r="T14" s="79"/>
    </row>
    <row r="15" spans="2:20" s="1" customFormat="1" ht="25.05" customHeight="1" x14ac:dyDescent="0.25">
      <c r="B15" s="96" t="s">
        <v>29</v>
      </c>
      <c r="C15" s="97" t="s">
        <v>29</v>
      </c>
      <c r="D15" s="98" t="s">
        <v>29</v>
      </c>
      <c r="E15" s="80">
        <v>30</v>
      </c>
      <c r="F15" s="58">
        <v>9</v>
      </c>
      <c r="G15" s="59"/>
      <c r="H15" s="57"/>
      <c r="I15" s="12"/>
      <c r="J15" s="79"/>
      <c r="L15" s="96" t="s">
        <v>38</v>
      </c>
      <c r="M15" s="97" t="s">
        <v>38</v>
      </c>
      <c r="N15" s="98" t="s">
        <v>38</v>
      </c>
      <c r="O15" s="11">
        <v>65</v>
      </c>
      <c r="P15" s="28">
        <v>3.6</v>
      </c>
      <c r="Q15" s="44">
        <v>0.13</v>
      </c>
      <c r="R15" s="12"/>
      <c r="S15" s="12"/>
      <c r="T15" s="79"/>
    </row>
    <row r="16" spans="2:20" s="1" customFormat="1" ht="25.05" customHeight="1" x14ac:dyDescent="0.25">
      <c r="B16" s="96" t="s">
        <v>30</v>
      </c>
      <c r="C16" s="97" t="s">
        <v>30</v>
      </c>
      <c r="D16" s="98" t="s">
        <v>30</v>
      </c>
      <c r="E16" s="80">
        <v>120</v>
      </c>
      <c r="F16" s="58">
        <v>3</v>
      </c>
      <c r="G16" s="59">
        <v>0.05</v>
      </c>
      <c r="H16" s="57"/>
      <c r="I16" s="12"/>
      <c r="J16" s="79"/>
      <c r="L16" s="96" t="s">
        <v>39</v>
      </c>
      <c r="M16" s="97" t="s">
        <v>39</v>
      </c>
      <c r="N16" s="98" t="s">
        <v>39</v>
      </c>
      <c r="O16" s="11">
        <v>65</v>
      </c>
      <c r="P16" s="28">
        <v>3.75</v>
      </c>
      <c r="Q16" s="44"/>
      <c r="R16" s="12"/>
      <c r="S16" s="12"/>
      <c r="T16" s="79"/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14"/>
      <c r="L17" s="35"/>
      <c r="M17" s="22"/>
      <c r="N17" s="22"/>
      <c r="O17" s="31"/>
      <c r="P17" s="32" t="s">
        <v>6</v>
      </c>
      <c r="Q17" s="4"/>
      <c r="R17" s="13"/>
      <c r="S17" s="14"/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4"/>
      <c r="H18" s="16"/>
      <c r="I18" s="14"/>
      <c r="L18" s="15"/>
      <c r="M18" s="21"/>
      <c r="N18" s="21"/>
      <c r="O18" s="21"/>
      <c r="P18" s="32" t="s">
        <v>16</v>
      </c>
      <c r="Q18" s="4"/>
      <c r="R18" s="16"/>
      <c r="S18" s="14"/>
    </row>
    <row r="19" spans="2:1028" s="1" customFormat="1" ht="19.95" customHeight="1" x14ac:dyDescent="0.25">
      <c r="B19" s="109" t="s">
        <v>13</v>
      </c>
      <c r="C19" s="110"/>
      <c r="D19" s="111"/>
      <c r="E19" s="21"/>
      <c r="F19" s="32" t="s">
        <v>11</v>
      </c>
      <c r="G19" s="4"/>
      <c r="H19" s="17"/>
      <c r="I19" s="14"/>
      <c r="L19" s="109" t="s">
        <v>13</v>
      </c>
      <c r="M19" s="110"/>
      <c r="N19" s="111"/>
      <c r="O19" s="21"/>
      <c r="P19" s="32" t="s">
        <v>11</v>
      </c>
      <c r="Q19" s="4"/>
      <c r="R19" s="17"/>
      <c r="S19" s="14"/>
    </row>
    <row r="20" spans="2:1028" s="1" customFormat="1" ht="19.95" customHeight="1" x14ac:dyDescent="0.25">
      <c r="B20" s="40" t="s">
        <v>14</v>
      </c>
      <c r="C20" s="47" t="s">
        <v>15</v>
      </c>
      <c r="D20" s="47" t="s">
        <v>9</v>
      </c>
      <c r="E20" s="51"/>
      <c r="F20" s="51" t="s">
        <v>7</v>
      </c>
      <c r="G20" s="43" t="s">
        <v>17</v>
      </c>
      <c r="H20" s="18"/>
      <c r="I20" s="14"/>
      <c r="L20" s="40" t="s">
        <v>14</v>
      </c>
      <c r="M20" s="41" t="s">
        <v>15</v>
      </c>
      <c r="N20" s="42" t="s">
        <v>9</v>
      </c>
      <c r="O20" s="21"/>
      <c r="P20" s="32" t="s">
        <v>7</v>
      </c>
      <c r="Q20" s="43" t="s">
        <v>17</v>
      </c>
      <c r="R20" s="18"/>
      <c r="S20" s="14"/>
    </row>
    <row r="21" spans="2:1028" s="1" customFormat="1" ht="19.95" customHeight="1" x14ac:dyDescent="0.25">
      <c r="B21" s="77" t="s">
        <v>22</v>
      </c>
      <c r="C21" s="34">
        <v>5.5E-2</v>
      </c>
      <c r="D21" s="48"/>
      <c r="E21" s="52"/>
      <c r="F21" s="53" t="s">
        <v>8</v>
      </c>
      <c r="G21" s="4"/>
      <c r="H21" s="17"/>
      <c r="I21" s="14"/>
      <c r="L21" s="77" t="s">
        <v>22</v>
      </c>
      <c r="M21" s="34">
        <v>5.5E-2</v>
      </c>
      <c r="N21" s="48"/>
      <c r="O21" s="21"/>
      <c r="P21" s="32" t="s">
        <v>8</v>
      </c>
      <c r="Q21" s="4"/>
      <c r="R21" s="17"/>
      <c r="S21" s="14"/>
    </row>
    <row r="22" spans="2:1028" s="1" customFormat="1" ht="19.95" customHeight="1" x14ac:dyDescent="0.25">
      <c r="B22" s="76" t="s">
        <v>21</v>
      </c>
      <c r="C22" s="82">
        <v>0.2</v>
      </c>
      <c r="D22" s="47"/>
      <c r="E22" s="51"/>
      <c r="F22" s="106" t="s">
        <v>9</v>
      </c>
      <c r="G22" s="107"/>
      <c r="H22" s="108"/>
      <c r="I22" s="14"/>
      <c r="L22" s="76" t="s">
        <v>21</v>
      </c>
      <c r="M22" s="49">
        <v>0.2</v>
      </c>
      <c r="N22" s="42"/>
      <c r="O22" s="21"/>
      <c r="P22" s="32" t="s">
        <v>9</v>
      </c>
      <c r="Q22" s="4"/>
      <c r="R22" s="18"/>
      <c r="S22" s="14"/>
    </row>
    <row r="23" spans="2:1028" s="1" customFormat="1" ht="19.95" customHeight="1" x14ac:dyDescent="0.25">
      <c r="B23" s="37"/>
      <c r="C23" s="38"/>
      <c r="D23" s="39"/>
      <c r="E23" s="52"/>
      <c r="F23" s="54" t="s">
        <v>10</v>
      </c>
      <c r="G23" s="55"/>
      <c r="H23" s="56"/>
      <c r="I23" s="14"/>
      <c r="L23" s="37"/>
      <c r="M23" s="38"/>
      <c r="N23" s="39"/>
      <c r="O23" s="21"/>
      <c r="P23" s="33" t="s">
        <v>10</v>
      </c>
      <c r="Q23" s="19"/>
      <c r="R23" s="20"/>
      <c r="S23" s="14"/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92" t="s">
        <v>42</v>
      </c>
      <c r="C30" s="92"/>
      <c r="D30" s="92"/>
      <c r="E30" s="92"/>
      <c r="F30" s="92"/>
      <c r="G30" s="93" t="s">
        <v>18</v>
      </c>
      <c r="H30" s="92"/>
      <c r="I30" s="92"/>
      <c r="J30" s="92"/>
      <c r="L30" s="92" t="s">
        <v>43</v>
      </c>
      <c r="M30" s="92"/>
      <c r="N30" s="92"/>
      <c r="O30" s="92"/>
      <c r="P30" s="92"/>
      <c r="Q30" s="93" t="s">
        <v>18</v>
      </c>
      <c r="R30" s="92"/>
      <c r="S30" s="92"/>
      <c r="T30" s="92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101" t="s">
        <v>0</v>
      </c>
      <c r="C31" s="101"/>
      <c r="D31" s="101"/>
      <c r="E31" s="101"/>
      <c r="F31" s="101"/>
      <c r="G31" s="101"/>
      <c r="H31" s="101"/>
      <c r="I31" s="101"/>
      <c r="J31" s="101"/>
      <c r="L31" s="101" t="s">
        <v>0</v>
      </c>
      <c r="M31" s="101"/>
      <c r="N31" s="101"/>
      <c r="O31" s="101"/>
      <c r="P31" s="101"/>
      <c r="Q31" s="101"/>
      <c r="R31" s="101"/>
      <c r="S31" s="101"/>
      <c r="T31" s="101"/>
    </row>
    <row r="32" spans="2:1028" s="9" customFormat="1" ht="43.2" customHeight="1" x14ac:dyDescent="0.25">
      <c r="B32" s="112" t="s">
        <v>56</v>
      </c>
      <c r="C32" s="113"/>
      <c r="D32" s="113"/>
      <c r="E32" s="113"/>
      <c r="F32" s="113"/>
      <c r="G32" s="113"/>
      <c r="H32" s="113"/>
      <c r="I32" s="113"/>
      <c r="J32" s="114"/>
      <c r="L32" s="99" t="s">
        <v>55</v>
      </c>
      <c r="M32" s="99"/>
      <c r="N32" s="99"/>
      <c r="O32" s="99"/>
      <c r="P32" s="99"/>
      <c r="Q32" s="99"/>
      <c r="R32" s="99"/>
      <c r="S32" s="99"/>
      <c r="T32" s="99"/>
    </row>
    <row r="33" spans="2:20" ht="25.05" customHeight="1" x14ac:dyDescent="0.3"/>
    <row r="34" spans="2:20" ht="25.05" customHeight="1" x14ac:dyDescent="0.3">
      <c r="B34" s="105" t="s">
        <v>1</v>
      </c>
      <c r="C34" s="105"/>
      <c r="D34" s="105"/>
      <c r="E34" s="105"/>
      <c r="F34" s="105"/>
      <c r="G34" s="105"/>
      <c r="H34" s="105"/>
      <c r="I34" s="105"/>
      <c r="J34" s="105"/>
      <c r="L34" s="105" t="s">
        <v>1</v>
      </c>
      <c r="M34" s="105"/>
      <c r="N34" s="105"/>
      <c r="O34" s="105"/>
      <c r="P34" s="105"/>
      <c r="Q34" s="105"/>
      <c r="R34" s="105"/>
      <c r="S34" s="105"/>
      <c r="T34" s="105"/>
    </row>
    <row r="35" spans="2:20" s="10" customFormat="1" ht="43.8" customHeight="1" x14ac:dyDescent="0.3">
      <c r="B35" s="102" t="s">
        <v>2</v>
      </c>
      <c r="C35" s="103"/>
      <c r="D35" s="104"/>
      <c r="E35" s="84" t="s">
        <v>3</v>
      </c>
      <c r="F35" s="88" t="s">
        <v>4</v>
      </c>
      <c r="G35" s="84" t="s">
        <v>19</v>
      </c>
      <c r="H35" s="85" t="s">
        <v>12</v>
      </c>
      <c r="I35" s="87" t="s">
        <v>5</v>
      </c>
      <c r="J35" s="81" t="s">
        <v>9</v>
      </c>
      <c r="L35" s="102" t="s">
        <v>2</v>
      </c>
      <c r="M35" s="103"/>
      <c r="N35" s="104"/>
      <c r="O35" s="84" t="s">
        <v>3</v>
      </c>
      <c r="P35" s="85" t="s">
        <v>4</v>
      </c>
      <c r="Q35" s="86" t="s">
        <v>19</v>
      </c>
      <c r="R35" s="85" t="s">
        <v>12</v>
      </c>
      <c r="S35" s="87" t="s">
        <v>5</v>
      </c>
      <c r="T35" s="81" t="s">
        <v>9</v>
      </c>
    </row>
    <row r="36" spans="2:20" s="10" customFormat="1" ht="39" customHeight="1" x14ac:dyDescent="0.3">
      <c r="B36" s="96" t="s">
        <v>47</v>
      </c>
      <c r="C36" s="97" t="s">
        <v>47</v>
      </c>
      <c r="D36" s="98" t="s">
        <v>47</v>
      </c>
      <c r="E36" s="78">
        <v>42</v>
      </c>
      <c r="F36" s="75">
        <v>17.25</v>
      </c>
      <c r="G36" s="59">
        <v>0.08</v>
      </c>
      <c r="H36" s="8"/>
      <c r="I36" s="8"/>
      <c r="J36" s="78"/>
      <c r="L36" s="96" t="s">
        <v>35</v>
      </c>
      <c r="M36" s="97" t="s">
        <v>35</v>
      </c>
      <c r="N36" s="98" t="s">
        <v>35</v>
      </c>
      <c r="O36" s="7">
        <v>20</v>
      </c>
      <c r="P36" s="27">
        <v>1.85</v>
      </c>
      <c r="Q36" s="44">
        <v>7.0000000000000007E-2</v>
      </c>
      <c r="R36" s="8"/>
      <c r="S36" s="8"/>
      <c r="T36" s="78"/>
    </row>
    <row r="37" spans="2:20" s="10" customFormat="1" ht="39" customHeight="1" x14ac:dyDescent="0.3">
      <c r="B37" s="96" t="s">
        <v>48</v>
      </c>
      <c r="C37" s="97" t="s">
        <v>48</v>
      </c>
      <c r="D37" s="98" t="s">
        <v>48</v>
      </c>
      <c r="E37" s="78">
        <v>50</v>
      </c>
      <c r="F37" s="75">
        <v>14.25</v>
      </c>
      <c r="G37" s="59">
        <v>0.15</v>
      </c>
      <c r="H37" s="8"/>
      <c r="I37" s="8"/>
      <c r="J37" s="78"/>
      <c r="L37" s="96" t="s">
        <v>36</v>
      </c>
      <c r="M37" s="97" t="s">
        <v>36</v>
      </c>
      <c r="N37" s="98" t="s">
        <v>36</v>
      </c>
      <c r="O37" s="7">
        <v>12</v>
      </c>
      <c r="P37" s="27">
        <v>0.9</v>
      </c>
      <c r="Q37" s="44">
        <v>0.11</v>
      </c>
      <c r="R37" s="8"/>
      <c r="S37" s="8"/>
      <c r="T37" s="78"/>
    </row>
    <row r="38" spans="2:20" s="1" customFormat="1" ht="39" customHeight="1" x14ac:dyDescent="0.25">
      <c r="B38" s="96" t="s">
        <v>49</v>
      </c>
      <c r="C38" s="97" t="s">
        <v>49</v>
      </c>
      <c r="D38" s="98" t="s">
        <v>49</v>
      </c>
      <c r="E38" s="80">
        <v>87</v>
      </c>
      <c r="F38" s="58">
        <v>12</v>
      </c>
      <c r="G38" s="59">
        <v>0.17</v>
      </c>
      <c r="H38" s="57"/>
      <c r="I38" s="12"/>
      <c r="J38" s="79"/>
      <c r="L38" s="96" t="s">
        <v>37</v>
      </c>
      <c r="M38" s="97" t="s">
        <v>37</v>
      </c>
      <c r="N38" s="98" t="s">
        <v>37</v>
      </c>
      <c r="O38" s="11">
        <v>44</v>
      </c>
      <c r="P38" s="28">
        <v>1.28</v>
      </c>
      <c r="Q38" s="44">
        <v>0.06</v>
      </c>
      <c r="R38" s="12"/>
      <c r="S38" s="12"/>
      <c r="T38" s="79"/>
    </row>
    <row r="39" spans="2:20" s="1" customFormat="1" ht="39" customHeight="1" x14ac:dyDescent="0.25">
      <c r="B39" s="96" t="s">
        <v>50</v>
      </c>
      <c r="C39" s="97" t="s">
        <v>50</v>
      </c>
      <c r="D39" s="98" t="s">
        <v>50</v>
      </c>
      <c r="E39" s="80">
        <v>110</v>
      </c>
      <c r="F39" s="58">
        <v>12.75</v>
      </c>
      <c r="G39" s="59">
        <v>0.33</v>
      </c>
      <c r="H39" s="57"/>
      <c r="I39" s="12"/>
      <c r="J39" s="79"/>
      <c r="L39" s="96" t="s">
        <v>38</v>
      </c>
      <c r="M39" s="97" t="s">
        <v>38</v>
      </c>
      <c r="N39" s="98" t="s">
        <v>38</v>
      </c>
      <c r="O39" s="11">
        <v>75</v>
      </c>
      <c r="P39" s="28">
        <v>3.6</v>
      </c>
      <c r="Q39" s="44">
        <v>0.25</v>
      </c>
      <c r="R39" s="12"/>
      <c r="S39" s="12"/>
      <c r="T39" s="79"/>
    </row>
    <row r="40" spans="2:20" s="10" customFormat="1" ht="39" customHeight="1" x14ac:dyDescent="0.3">
      <c r="B40" s="96" t="s">
        <v>51</v>
      </c>
      <c r="C40" s="97" t="s">
        <v>51</v>
      </c>
      <c r="D40" s="98" t="s">
        <v>51</v>
      </c>
      <c r="E40" s="78">
        <v>50</v>
      </c>
      <c r="F40" s="75">
        <v>14.25</v>
      </c>
      <c r="G40" s="59"/>
      <c r="H40" s="8"/>
      <c r="I40" s="8"/>
      <c r="J40" s="79"/>
      <c r="L40" s="96" t="s">
        <v>39</v>
      </c>
      <c r="M40" s="97" t="s">
        <v>39</v>
      </c>
      <c r="N40" s="98" t="s">
        <v>39</v>
      </c>
      <c r="O40" s="7">
        <v>10</v>
      </c>
      <c r="P40" s="27">
        <v>3.75</v>
      </c>
      <c r="Q40" s="44"/>
      <c r="R40" s="8"/>
      <c r="S40" s="8"/>
      <c r="T40" s="79"/>
    </row>
    <row r="41" spans="2:20" s="10" customFormat="1" ht="39" customHeight="1" x14ac:dyDescent="0.3">
      <c r="B41" s="96" t="s">
        <v>52</v>
      </c>
      <c r="C41" s="97" t="s">
        <v>52</v>
      </c>
      <c r="D41" s="98" t="s">
        <v>52</v>
      </c>
      <c r="E41" s="78">
        <v>40</v>
      </c>
      <c r="F41" s="75">
        <v>12</v>
      </c>
      <c r="G41" s="59">
        <v>0.08</v>
      </c>
      <c r="H41" s="8"/>
      <c r="I41" s="8"/>
      <c r="J41" s="79"/>
      <c r="L41" s="96" t="s">
        <v>44</v>
      </c>
      <c r="M41" s="97" t="s">
        <v>44</v>
      </c>
      <c r="N41" s="98" t="s">
        <v>44</v>
      </c>
      <c r="O41" s="7">
        <v>100</v>
      </c>
      <c r="P41" s="27">
        <v>5.0599999999999996</v>
      </c>
      <c r="Q41" s="44">
        <v>0.03</v>
      </c>
      <c r="R41" s="8"/>
      <c r="S41" s="8"/>
      <c r="T41" s="79"/>
    </row>
    <row r="42" spans="2:20" s="1" customFormat="1" ht="39" customHeight="1" x14ac:dyDescent="0.25">
      <c r="B42" s="96" t="s">
        <v>53</v>
      </c>
      <c r="C42" s="97" t="s">
        <v>53</v>
      </c>
      <c r="D42" s="98" t="s">
        <v>53</v>
      </c>
      <c r="E42" s="80">
        <v>80</v>
      </c>
      <c r="F42" s="58">
        <v>4.5</v>
      </c>
      <c r="G42" s="59"/>
      <c r="H42" s="57"/>
      <c r="I42" s="12"/>
      <c r="J42" s="79"/>
      <c r="L42" s="96" t="s">
        <v>45</v>
      </c>
      <c r="M42" s="97" t="s">
        <v>45</v>
      </c>
      <c r="N42" s="98" t="s">
        <v>45</v>
      </c>
      <c r="O42" s="11">
        <v>45</v>
      </c>
      <c r="P42" s="28">
        <v>3.45</v>
      </c>
      <c r="Q42" s="44">
        <v>0.09</v>
      </c>
      <c r="R42" s="12"/>
      <c r="S42" s="12"/>
      <c r="T42" s="79"/>
    </row>
    <row r="43" spans="2:20" s="1" customFormat="1" ht="39" customHeight="1" x14ac:dyDescent="0.25">
      <c r="B43" s="96" t="s">
        <v>54</v>
      </c>
      <c r="C43" s="97" t="s">
        <v>54</v>
      </c>
      <c r="D43" s="98" t="s">
        <v>54</v>
      </c>
      <c r="E43" s="80">
        <v>75</v>
      </c>
      <c r="F43" s="58">
        <v>4.5</v>
      </c>
      <c r="G43" s="59">
        <v>0.04</v>
      </c>
      <c r="H43" s="57"/>
      <c r="I43" s="12"/>
      <c r="J43" s="79"/>
      <c r="L43" s="96" t="s">
        <v>46</v>
      </c>
      <c r="M43" s="97" t="s">
        <v>46</v>
      </c>
      <c r="N43" s="98" t="s">
        <v>46</v>
      </c>
      <c r="O43" s="11">
        <v>50</v>
      </c>
      <c r="P43" s="28">
        <v>11.25</v>
      </c>
      <c r="Q43" s="44"/>
      <c r="R43" s="12"/>
      <c r="S43" s="12"/>
      <c r="T43" s="79"/>
    </row>
    <row r="44" spans="2:20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14"/>
      <c r="L44" s="35"/>
      <c r="M44" s="22"/>
      <c r="N44" s="22"/>
      <c r="O44" s="31"/>
      <c r="P44" s="32" t="s">
        <v>6</v>
      </c>
      <c r="Q44" s="4"/>
      <c r="R44" s="13"/>
      <c r="S44" s="14"/>
    </row>
    <row r="45" spans="2:20" s="1" customFormat="1" ht="19.95" customHeight="1" x14ac:dyDescent="0.25">
      <c r="B45" s="15"/>
      <c r="C45" s="21"/>
      <c r="D45" s="21"/>
      <c r="E45" s="21"/>
      <c r="F45" s="32" t="s">
        <v>16</v>
      </c>
      <c r="G45" s="4"/>
      <c r="H45" s="16"/>
      <c r="I45" s="14"/>
      <c r="L45" s="15"/>
      <c r="M45" s="21"/>
      <c r="N45" s="21"/>
      <c r="O45" s="21"/>
      <c r="P45" s="32" t="s">
        <v>16</v>
      </c>
      <c r="Q45" s="4"/>
      <c r="R45" s="16"/>
      <c r="S45" s="14"/>
    </row>
    <row r="46" spans="2:20" s="1" customFormat="1" ht="19.95" customHeight="1" x14ac:dyDescent="0.25">
      <c r="B46" s="109" t="s">
        <v>13</v>
      </c>
      <c r="C46" s="110"/>
      <c r="D46" s="111"/>
      <c r="E46" s="21"/>
      <c r="F46" s="32" t="s">
        <v>11</v>
      </c>
      <c r="G46" s="4"/>
      <c r="H46" s="17"/>
      <c r="I46" s="14"/>
      <c r="L46" s="109" t="s">
        <v>13</v>
      </c>
      <c r="M46" s="110"/>
      <c r="N46" s="111"/>
      <c r="O46" s="21"/>
      <c r="P46" s="32" t="s">
        <v>11</v>
      </c>
      <c r="Q46" s="4"/>
      <c r="R46" s="17"/>
      <c r="S46" s="14"/>
    </row>
    <row r="47" spans="2:20" s="1" customFormat="1" ht="19.95" customHeight="1" x14ac:dyDescent="0.25">
      <c r="B47" s="40" t="s">
        <v>14</v>
      </c>
      <c r="C47" s="47" t="s">
        <v>15</v>
      </c>
      <c r="D47" s="47" t="s">
        <v>9</v>
      </c>
      <c r="E47" s="51"/>
      <c r="F47" s="51" t="s">
        <v>7</v>
      </c>
      <c r="G47" s="43" t="s">
        <v>17</v>
      </c>
      <c r="H47" s="18"/>
      <c r="I47" s="14"/>
      <c r="L47" s="40" t="s">
        <v>14</v>
      </c>
      <c r="M47" s="41" t="s">
        <v>15</v>
      </c>
      <c r="N47" s="42" t="s">
        <v>9</v>
      </c>
      <c r="O47" s="21"/>
      <c r="P47" s="32" t="s">
        <v>7</v>
      </c>
      <c r="Q47" s="43" t="s">
        <v>17</v>
      </c>
      <c r="R47" s="18"/>
      <c r="S47" s="14"/>
    </row>
    <row r="48" spans="2:20" s="1" customFormat="1" ht="19.95" customHeight="1" x14ac:dyDescent="0.25">
      <c r="B48" s="77" t="s">
        <v>22</v>
      </c>
      <c r="C48" s="34">
        <v>5.5E-2</v>
      </c>
      <c r="D48" s="48"/>
      <c r="E48" s="52"/>
      <c r="F48" s="53" t="s">
        <v>8</v>
      </c>
      <c r="G48" s="4"/>
      <c r="H48" s="17"/>
      <c r="I48" s="14"/>
      <c r="L48" s="77" t="s">
        <v>22</v>
      </c>
      <c r="M48" s="34">
        <v>5.5E-2</v>
      </c>
      <c r="N48" s="48"/>
      <c r="O48" s="21"/>
      <c r="P48" s="32" t="s">
        <v>8</v>
      </c>
      <c r="Q48" s="4"/>
      <c r="R48" s="17"/>
      <c r="S48" s="14"/>
    </row>
    <row r="49" spans="2:19" s="1" customFormat="1" ht="19.95" customHeight="1" x14ac:dyDescent="0.25">
      <c r="B49" s="76" t="s">
        <v>21</v>
      </c>
      <c r="C49" s="82">
        <v>0.2</v>
      </c>
      <c r="D49" s="47"/>
      <c r="E49" s="51"/>
      <c r="F49" s="106" t="s">
        <v>9</v>
      </c>
      <c r="G49" s="107"/>
      <c r="H49" s="108"/>
      <c r="I49" s="14"/>
      <c r="L49" s="76" t="s">
        <v>21</v>
      </c>
      <c r="M49" s="49">
        <v>0.2</v>
      </c>
      <c r="N49" s="42"/>
      <c r="O49" s="21"/>
      <c r="P49" s="32" t="s">
        <v>9</v>
      </c>
      <c r="Q49" s="4"/>
      <c r="R49" s="18"/>
      <c r="S49" s="14"/>
    </row>
    <row r="50" spans="2:19" s="1" customFormat="1" ht="19.95" customHeight="1" x14ac:dyDescent="0.25">
      <c r="B50" s="37"/>
      <c r="C50" s="38"/>
      <c r="D50" s="39"/>
      <c r="E50" s="52"/>
      <c r="F50" s="54" t="s">
        <v>10</v>
      </c>
      <c r="G50" s="55"/>
      <c r="H50" s="56"/>
      <c r="I50" s="14"/>
      <c r="L50" s="37"/>
      <c r="M50" s="38"/>
      <c r="N50" s="39"/>
      <c r="O50" s="21"/>
      <c r="P50" s="33" t="s">
        <v>10</v>
      </c>
      <c r="Q50" s="19"/>
      <c r="R50" s="20"/>
      <c r="S50" s="14"/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B43:D43"/>
    <mergeCell ref="L43:N43"/>
    <mergeCell ref="B46:D46"/>
    <mergeCell ref="L46:N46"/>
    <mergeCell ref="F49:H49"/>
    <mergeCell ref="B40:D40"/>
    <mergeCell ref="L40:N40"/>
    <mergeCell ref="B41:D41"/>
    <mergeCell ref="L41:N41"/>
    <mergeCell ref="B42:D42"/>
    <mergeCell ref="L42:N42"/>
    <mergeCell ref="B37:D37"/>
    <mergeCell ref="L37:N37"/>
    <mergeCell ref="B38:D38"/>
    <mergeCell ref="L38:N38"/>
    <mergeCell ref="B39:D39"/>
    <mergeCell ref="L39:N39"/>
    <mergeCell ref="B31:J31"/>
    <mergeCell ref="B35:D35"/>
    <mergeCell ref="L35:N35"/>
    <mergeCell ref="B36:D36"/>
    <mergeCell ref="L36:N36"/>
    <mergeCell ref="L34:T34"/>
    <mergeCell ref="B34:J34"/>
    <mergeCell ref="B32:J32"/>
    <mergeCell ref="L32:T32"/>
    <mergeCell ref="L31:T31"/>
    <mergeCell ref="B12:D12"/>
    <mergeCell ref="L12:N12"/>
    <mergeCell ref="F22:H22"/>
    <mergeCell ref="B16:D16"/>
    <mergeCell ref="L16:N16"/>
    <mergeCell ref="B19:D19"/>
    <mergeCell ref="L19:N19"/>
    <mergeCell ref="B13:D13"/>
    <mergeCell ref="L13:N13"/>
    <mergeCell ref="B14:D14"/>
    <mergeCell ref="L14:N14"/>
    <mergeCell ref="B15:D15"/>
    <mergeCell ref="L15:N15"/>
    <mergeCell ref="L5:T5"/>
    <mergeCell ref="L4:T4"/>
    <mergeCell ref="B8:D8"/>
    <mergeCell ref="L8:N8"/>
    <mergeCell ref="L7:T7"/>
    <mergeCell ref="B7:J7"/>
    <mergeCell ref="B5:J5"/>
    <mergeCell ref="B4:J4"/>
    <mergeCell ref="B9:D9"/>
    <mergeCell ref="L9:N9"/>
    <mergeCell ref="B10:D10"/>
    <mergeCell ref="L10:N10"/>
    <mergeCell ref="B11:D11"/>
    <mergeCell ref="L11:N11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8" pageOrder="overThenDown" orientation="landscape" useFirstPageNumber="1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8EB4-5B2B-4F9C-8E44-72873B8DB328}">
  <sheetPr>
    <tabColor theme="5" tint="-0.249977111117893"/>
    <pageSetUpPr fitToPage="1"/>
  </sheetPr>
  <dimension ref="B3:AMN1048540"/>
  <sheetViews>
    <sheetView showGridLines="0" view="pageBreakPreview" zoomScale="65" zoomScaleNormal="100" zoomScaleSheetLayoutView="65" workbookViewId="0">
      <selection activeCell="F37" sqref="F37"/>
    </sheetView>
  </sheetViews>
  <sheetFormatPr baseColWidth="10" defaultRowHeight="14.1" customHeight="1" x14ac:dyDescent="0.3"/>
  <cols>
    <col min="1" max="1" width="1.296875" style="2" customWidth="1"/>
    <col min="2" max="2" width="11.5" style="1" customWidth="1"/>
    <col min="3" max="3" width="7.09765625" style="1" customWidth="1"/>
    <col min="4" max="4" width="20.796875" style="1" customWidth="1"/>
    <col min="5" max="5" width="8.59765625" style="1" customWidth="1"/>
    <col min="6" max="6" width="9.69921875" style="1" customWidth="1"/>
    <col min="7" max="7" width="8.69921875" style="1" customWidth="1"/>
    <col min="8" max="8" width="12.5" style="1" customWidth="1"/>
    <col min="9" max="9" width="14.59765625" style="1" customWidth="1"/>
    <col min="10" max="10" width="4.19921875" style="1" customWidth="1"/>
    <col min="11" max="11" width="1.296875" style="2" customWidth="1"/>
    <col min="12" max="12" width="10.5" style="1" customWidth="1"/>
    <col min="13" max="13" width="7.09765625" style="1" customWidth="1"/>
    <col min="14" max="14" width="21.5" style="1" customWidth="1"/>
    <col min="15" max="15" width="8.59765625" style="1" customWidth="1"/>
    <col min="16" max="16" width="7.796875" style="1" customWidth="1"/>
    <col min="17" max="17" width="8.69921875" style="1" customWidth="1"/>
    <col min="18" max="19" width="12.5" style="1" customWidth="1"/>
    <col min="20" max="20" width="3.19921875" style="1" customWidth="1"/>
    <col min="21" max="21" width="5.796875" style="1" customWidth="1"/>
    <col min="22" max="22" width="20.5" style="1" customWidth="1"/>
    <col min="23" max="1028" width="10.69921875" style="1" customWidth="1"/>
    <col min="1029" max="16384" width="11.19921875" style="2"/>
  </cols>
  <sheetData>
    <row r="3" spans="2:1028" s="30" customFormat="1" ht="32.4" customHeight="1" x14ac:dyDescent="0.35">
      <c r="B3" s="92" t="s">
        <v>41</v>
      </c>
      <c r="C3" s="92"/>
      <c r="D3" s="92"/>
      <c r="E3" s="92"/>
      <c r="F3" s="92"/>
      <c r="G3" s="93" t="s">
        <v>18</v>
      </c>
      <c r="H3" s="92"/>
      <c r="I3" s="92"/>
      <c r="J3" s="92"/>
      <c r="L3" s="92" t="s">
        <v>40</v>
      </c>
      <c r="M3" s="92"/>
      <c r="N3" s="92"/>
      <c r="O3" s="92"/>
      <c r="P3" s="92"/>
      <c r="Q3" s="93" t="s">
        <v>18</v>
      </c>
      <c r="R3" s="92"/>
      <c r="S3" s="92"/>
      <c r="T3" s="92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</row>
    <row r="4" spans="2:1028" ht="16.95" customHeight="1" x14ac:dyDescent="0.3">
      <c r="B4" s="101" t="s">
        <v>0</v>
      </c>
      <c r="C4" s="101"/>
      <c r="D4" s="101"/>
      <c r="E4" s="101"/>
      <c r="F4" s="101"/>
      <c r="G4" s="101"/>
      <c r="H4" s="101"/>
      <c r="I4" s="101"/>
      <c r="J4" s="101"/>
      <c r="L4" s="101" t="s">
        <v>0</v>
      </c>
      <c r="M4" s="101"/>
      <c r="N4" s="101"/>
      <c r="O4" s="101"/>
      <c r="P4" s="101"/>
      <c r="Q4" s="101"/>
      <c r="R4" s="101"/>
      <c r="S4" s="101"/>
      <c r="T4" s="101"/>
    </row>
    <row r="5" spans="2:1028" s="1" customFormat="1" ht="40.200000000000003" customHeight="1" x14ac:dyDescent="0.25">
      <c r="B5" s="99" t="s">
        <v>31</v>
      </c>
      <c r="C5" s="99"/>
      <c r="D5" s="99"/>
      <c r="E5" s="99"/>
      <c r="F5" s="99"/>
      <c r="G5" s="99"/>
      <c r="H5" s="99"/>
      <c r="I5" s="99"/>
      <c r="J5" s="99"/>
      <c r="L5" s="99" t="s">
        <v>57</v>
      </c>
      <c r="M5" s="100"/>
      <c r="N5" s="100"/>
      <c r="O5" s="100"/>
      <c r="P5" s="100"/>
      <c r="Q5" s="100"/>
      <c r="R5" s="100"/>
      <c r="S5" s="100"/>
      <c r="T5" s="100"/>
    </row>
    <row r="7" spans="2:1028" ht="16.95" customHeight="1" x14ac:dyDescent="0.3">
      <c r="B7" s="115" t="s">
        <v>1</v>
      </c>
      <c r="C7" s="115"/>
      <c r="D7" s="115"/>
      <c r="E7" s="115"/>
      <c r="F7" s="115"/>
      <c r="G7" s="115"/>
      <c r="H7" s="115"/>
      <c r="I7" s="115"/>
      <c r="L7" s="115" t="s">
        <v>1</v>
      </c>
      <c r="M7" s="115"/>
      <c r="N7" s="115"/>
      <c r="O7" s="115"/>
      <c r="P7" s="115"/>
      <c r="Q7" s="115"/>
      <c r="R7" s="115"/>
      <c r="S7" s="115"/>
    </row>
    <row r="8" spans="2:1028" s="10" customFormat="1" ht="41.4" customHeight="1" x14ac:dyDescent="0.3">
      <c r="B8" s="116" t="s">
        <v>2</v>
      </c>
      <c r="C8" s="117"/>
      <c r="D8" s="118"/>
      <c r="E8" s="26" t="s">
        <v>3</v>
      </c>
      <c r="F8" s="46" t="s">
        <v>4</v>
      </c>
      <c r="G8" s="26" t="s">
        <v>19</v>
      </c>
      <c r="H8" s="8" t="s">
        <v>12</v>
      </c>
      <c r="I8" s="8" t="s">
        <v>5</v>
      </c>
      <c r="J8" s="9"/>
      <c r="L8" s="116" t="s">
        <v>2</v>
      </c>
      <c r="M8" s="117"/>
      <c r="N8" s="118"/>
      <c r="O8" s="26" t="s">
        <v>3</v>
      </c>
      <c r="P8" s="8" t="s">
        <v>4</v>
      </c>
      <c r="Q8" s="7" t="s">
        <v>19</v>
      </c>
      <c r="R8" s="8" t="s">
        <v>12</v>
      </c>
      <c r="S8" s="8" t="s">
        <v>5</v>
      </c>
    </row>
    <row r="9" spans="2:1028" s="10" customFormat="1" ht="19.95" customHeight="1" x14ac:dyDescent="0.3">
      <c r="B9" s="96" t="s">
        <v>23</v>
      </c>
      <c r="C9" s="97" t="s">
        <v>23</v>
      </c>
      <c r="D9" s="98" t="s">
        <v>23</v>
      </c>
      <c r="E9" s="78">
        <v>150</v>
      </c>
      <c r="F9" s="75">
        <v>6</v>
      </c>
      <c r="G9" s="74">
        <v>25</v>
      </c>
      <c r="H9" s="60">
        <f>F9*(100-G9)/100</f>
        <v>4.5</v>
      </c>
      <c r="I9" s="60">
        <f>H9*E9</f>
        <v>675</v>
      </c>
      <c r="J9" s="9"/>
      <c r="L9" s="96" t="s">
        <v>32</v>
      </c>
      <c r="M9" s="97" t="s">
        <v>32</v>
      </c>
      <c r="N9" s="98" t="s">
        <v>32</v>
      </c>
      <c r="O9" s="7">
        <v>23</v>
      </c>
      <c r="P9" s="27">
        <v>0.47</v>
      </c>
      <c r="Q9" s="73">
        <v>15</v>
      </c>
      <c r="R9" s="60">
        <f>P9*(100-Q9)/100</f>
        <v>0.39949999999999997</v>
      </c>
      <c r="S9" s="60">
        <f>R9*O9</f>
        <v>9.1884999999999994</v>
      </c>
    </row>
    <row r="10" spans="2:1028" s="10" customFormat="1" ht="19.95" customHeight="1" x14ac:dyDescent="0.3">
      <c r="B10" s="96" t="s">
        <v>24</v>
      </c>
      <c r="C10" s="97" t="s">
        <v>24</v>
      </c>
      <c r="D10" s="98" t="s">
        <v>24</v>
      </c>
      <c r="E10" s="78">
        <v>23</v>
      </c>
      <c r="F10" s="75">
        <v>3</v>
      </c>
      <c r="G10" s="74">
        <v>10</v>
      </c>
      <c r="H10" s="60">
        <f t="shared" ref="H10:H15" si="0">F10*(100-G10)/100</f>
        <v>2.7</v>
      </c>
      <c r="I10" s="60">
        <f t="shared" ref="I10:I16" si="1">H10*E10</f>
        <v>62.1</v>
      </c>
      <c r="J10" s="9"/>
      <c r="L10" s="96" t="s">
        <v>33</v>
      </c>
      <c r="M10" s="97" t="s">
        <v>33</v>
      </c>
      <c r="N10" s="98" t="s">
        <v>33</v>
      </c>
      <c r="O10" s="7">
        <v>120</v>
      </c>
      <c r="P10" s="27">
        <v>1.19</v>
      </c>
      <c r="Q10" s="73">
        <v>7</v>
      </c>
      <c r="R10" s="60">
        <f t="shared" ref="R10:R16" si="2">P10*(100-Q10)/100</f>
        <v>1.1067</v>
      </c>
      <c r="S10" s="60">
        <f t="shared" ref="S10:S16" si="3">R10*O10</f>
        <v>132.804</v>
      </c>
    </row>
    <row r="11" spans="2:1028" s="1" customFormat="1" ht="19.95" customHeight="1" x14ac:dyDescent="0.25">
      <c r="B11" s="96" t="s">
        <v>25</v>
      </c>
      <c r="C11" s="97" t="s">
        <v>25</v>
      </c>
      <c r="D11" s="98" t="s">
        <v>25</v>
      </c>
      <c r="E11" s="80">
        <v>88</v>
      </c>
      <c r="F11" s="58">
        <v>7.5</v>
      </c>
      <c r="G11" s="74">
        <v>9</v>
      </c>
      <c r="H11" s="60">
        <f t="shared" si="0"/>
        <v>6.8250000000000002</v>
      </c>
      <c r="I11" s="60">
        <f t="shared" si="1"/>
        <v>600.6</v>
      </c>
      <c r="L11" s="96" t="s">
        <v>34</v>
      </c>
      <c r="M11" s="97" t="s">
        <v>34</v>
      </c>
      <c r="N11" s="98" t="s">
        <v>34</v>
      </c>
      <c r="O11" s="11">
        <v>48</v>
      </c>
      <c r="P11" s="28">
        <v>0.63</v>
      </c>
      <c r="Q11" s="73">
        <v>4</v>
      </c>
      <c r="R11" s="60">
        <f t="shared" si="2"/>
        <v>0.6048</v>
      </c>
      <c r="S11" s="60">
        <f t="shared" si="3"/>
        <v>29.0304</v>
      </c>
    </row>
    <row r="12" spans="2:1028" s="1" customFormat="1" ht="19.95" customHeight="1" x14ac:dyDescent="0.25">
      <c r="B12" s="96" t="s">
        <v>26</v>
      </c>
      <c r="C12" s="97" t="s">
        <v>26</v>
      </c>
      <c r="D12" s="98" t="s">
        <v>26</v>
      </c>
      <c r="E12" s="80">
        <v>100</v>
      </c>
      <c r="F12" s="58">
        <v>4.5</v>
      </c>
      <c r="G12" s="74"/>
      <c r="H12" s="60">
        <f t="shared" si="0"/>
        <v>4.5</v>
      </c>
      <c r="I12" s="60">
        <f t="shared" si="1"/>
        <v>450</v>
      </c>
      <c r="L12" s="96" t="s">
        <v>35</v>
      </c>
      <c r="M12" s="97" t="s">
        <v>35</v>
      </c>
      <c r="N12" s="98" t="s">
        <v>35</v>
      </c>
      <c r="O12" s="11">
        <v>75</v>
      </c>
      <c r="P12" s="28">
        <v>1.85</v>
      </c>
      <c r="Q12" s="73">
        <v>12</v>
      </c>
      <c r="R12" s="60">
        <f t="shared" si="2"/>
        <v>1.6280000000000001</v>
      </c>
      <c r="S12" s="60">
        <f t="shared" si="3"/>
        <v>122.10000000000001</v>
      </c>
    </row>
    <row r="13" spans="2:1028" s="10" customFormat="1" ht="19.95" customHeight="1" x14ac:dyDescent="0.3">
      <c r="B13" s="96" t="s">
        <v>27</v>
      </c>
      <c r="C13" s="97" t="s">
        <v>27</v>
      </c>
      <c r="D13" s="98" t="s">
        <v>27</v>
      </c>
      <c r="E13" s="78">
        <v>50</v>
      </c>
      <c r="F13" s="75">
        <v>6</v>
      </c>
      <c r="G13" s="74"/>
      <c r="H13" s="60">
        <f>F13*(100-G13)/100</f>
        <v>6</v>
      </c>
      <c r="I13" s="60">
        <f t="shared" si="1"/>
        <v>300</v>
      </c>
      <c r="J13" s="9"/>
      <c r="L13" s="96" t="s">
        <v>36</v>
      </c>
      <c r="M13" s="97" t="s">
        <v>36</v>
      </c>
      <c r="N13" s="98" t="s">
        <v>36</v>
      </c>
      <c r="O13" s="7">
        <v>22</v>
      </c>
      <c r="P13" s="27">
        <v>0.9</v>
      </c>
      <c r="Q13" s="73"/>
      <c r="R13" s="60">
        <f>P13*(100-Q13)/100</f>
        <v>0.9</v>
      </c>
      <c r="S13" s="60">
        <f t="shared" si="3"/>
        <v>19.8</v>
      </c>
    </row>
    <row r="14" spans="2:1028" s="10" customFormat="1" ht="19.95" customHeight="1" x14ac:dyDescent="0.3">
      <c r="B14" s="96" t="s">
        <v>28</v>
      </c>
      <c r="C14" s="97" t="s">
        <v>28</v>
      </c>
      <c r="D14" s="98" t="s">
        <v>28</v>
      </c>
      <c r="E14" s="78">
        <v>60</v>
      </c>
      <c r="F14" s="75">
        <v>6.75</v>
      </c>
      <c r="G14" s="74">
        <v>11</v>
      </c>
      <c r="H14" s="60">
        <f t="shared" si="0"/>
        <v>6.0075000000000003</v>
      </c>
      <c r="I14" s="60">
        <f t="shared" si="1"/>
        <v>360.45000000000005</v>
      </c>
      <c r="J14" s="9"/>
      <c r="L14" s="96" t="s">
        <v>37</v>
      </c>
      <c r="M14" s="97" t="s">
        <v>37</v>
      </c>
      <c r="N14" s="98" t="s">
        <v>37</v>
      </c>
      <c r="O14" s="7">
        <v>10</v>
      </c>
      <c r="P14" s="27">
        <v>1.28</v>
      </c>
      <c r="Q14" s="73"/>
      <c r="R14" s="60">
        <f t="shared" si="2"/>
        <v>1.28</v>
      </c>
      <c r="S14" s="60">
        <f t="shared" si="3"/>
        <v>12.8</v>
      </c>
    </row>
    <row r="15" spans="2:1028" s="1" customFormat="1" ht="19.95" customHeight="1" x14ac:dyDescent="0.25">
      <c r="B15" s="96" t="s">
        <v>29</v>
      </c>
      <c r="C15" s="97" t="s">
        <v>29</v>
      </c>
      <c r="D15" s="98" t="s">
        <v>29</v>
      </c>
      <c r="E15" s="80">
        <v>30</v>
      </c>
      <c r="F15" s="58">
        <v>9</v>
      </c>
      <c r="G15" s="74"/>
      <c r="H15" s="60">
        <f t="shared" si="0"/>
        <v>9</v>
      </c>
      <c r="I15" s="60">
        <f t="shared" si="1"/>
        <v>270</v>
      </c>
      <c r="L15" s="96" t="s">
        <v>38</v>
      </c>
      <c r="M15" s="97" t="s">
        <v>38</v>
      </c>
      <c r="N15" s="98" t="s">
        <v>38</v>
      </c>
      <c r="O15" s="11">
        <v>65</v>
      </c>
      <c r="P15" s="28">
        <v>3.6</v>
      </c>
      <c r="Q15" s="73">
        <v>13</v>
      </c>
      <c r="R15" s="60">
        <f t="shared" si="2"/>
        <v>3.1319999999999997</v>
      </c>
      <c r="S15" s="60">
        <f t="shared" si="3"/>
        <v>203.57999999999998</v>
      </c>
    </row>
    <row r="16" spans="2:1028" s="1" customFormat="1" ht="19.95" customHeight="1" x14ac:dyDescent="0.25">
      <c r="B16" s="96" t="s">
        <v>30</v>
      </c>
      <c r="C16" s="97" t="s">
        <v>30</v>
      </c>
      <c r="D16" s="98" t="s">
        <v>30</v>
      </c>
      <c r="E16" s="80">
        <v>120</v>
      </c>
      <c r="F16" s="58">
        <v>3</v>
      </c>
      <c r="G16" s="59">
        <v>0.05</v>
      </c>
      <c r="H16" s="60">
        <f>F16*(1-G16)</f>
        <v>2.8499999999999996</v>
      </c>
      <c r="I16" s="60">
        <f t="shared" si="1"/>
        <v>341.99999999999994</v>
      </c>
      <c r="L16" s="96" t="s">
        <v>39</v>
      </c>
      <c r="M16" s="97" t="s">
        <v>39</v>
      </c>
      <c r="N16" s="98" t="s">
        <v>39</v>
      </c>
      <c r="O16" s="11">
        <v>65</v>
      </c>
      <c r="P16" s="28">
        <v>3.75</v>
      </c>
      <c r="Q16" s="73"/>
      <c r="R16" s="60">
        <f t="shared" si="2"/>
        <v>3.75</v>
      </c>
      <c r="S16" s="60">
        <f t="shared" si="3"/>
        <v>243.75</v>
      </c>
    </row>
    <row r="17" spans="2:1028" s="1" customFormat="1" ht="19.95" customHeight="1" x14ac:dyDescent="0.25">
      <c r="B17" s="35"/>
      <c r="C17" s="22"/>
      <c r="D17" s="22"/>
      <c r="E17" s="21"/>
      <c r="F17" s="33" t="s">
        <v>6</v>
      </c>
      <c r="G17" s="19"/>
      <c r="H17" s="13"/>
      <c r="I17" s="45">
        <f>SUM(I11:I16)</f>
        <v>2323.0499999999997</v>
      </c>
      <c r="L17" s="35"/>
      <c r="M17" s="22"/>
      <c r="N17" s="22"/>
      <c r="O17" s="31"/>
      <c r="P17" s="32" t="s">
        <v>6</v>
      </c>
      <c r="Q17" s="4"/>
      <c r="R17" s="13"/>
      <c r="S17" s="45">
        <f>SUM(S11:S16)</f>
        <v>631.06040000000007</v>
      </c>
    </row>
    <row r="18" spans="2:1028" s="1" customFormat="1" ht="19.95" customHeight="1" x14ac:dyDescent="0.25">
      <c r="B18" s="15"/>
      <c r="C18" s="21"/>
      <c r="D18" s="21"/>
      <c r="E18" s="21"/>
      <c r="F18" s="32" t="s">
        <v>16</v>
      </c>
      <c r="G18" s="61">
        <v>0.09</v>
      </c>
      <c r="H18" s="16"/>
      <c r="I18" s="45">
        <f>I17*G18</f>
        <v>209.07449999999997</v>
      </c>
      <c r="L18" s="15"/>
      <c r="M18" s="21"/>
      <c r="N18" s="21"/>
      <c r="O18" s="21"/>
      <c r="P18" s="32" t="s">
        <v>16</v>
      </c>
      <c r="Q18" s="4"/>
      <c r="R18" s="16"/>
      <c r="S18" s="45">
        <f>S17*Q18</f>
        <v>0</v>
      </c>
    </row>
    <row r="19" spans="2:1028" s="1" customFormat="1" ht="19.95" customHeight="1" x14ac:dyDescent="0.25">
      <c r="B19" s="109" t="s">
        <v>13</v>
      </c>
      <c r="C19" s="110"/>
      <c r="D19" s="111"/>
      <c r="E19" s="21"/>
      <c r="F19" s="32" t="s">
        <v>11</v>
      </c>
      <c r="G19" s="4"/>
      <c r="H19" s="17"/>
      <c r="I19" s="45">
        <f>I17-I18</f>
        <v>2113.9754999999996</v>
      </c>
      <c r="L19" s="109" t="s">
        <v>13</v>
      </c>
      <c r="M19" s="110"/>
      <c r="N19" s="111"/>
      <c r="O19" s="21"/>
      <c r="P19" s="32" t="s">
        <v>11</v>
      </c>
      <c r="Q19" s="4"/>
      <c r="R19" s="17"/>
      <c r="S19" s="45">
        <f>S17-S18</f>
        <v>631.06040000000007</v>
      </c>
    </row>
    <row r="20" spans="2:1028" s="1" customFormat="1" ht="19.95" customHeight="1" x14ac:dyDescent="0.25">
      <c r="B20" s="40" t="s">
        <v>14</v>
      </c>
      <c r="C20" s="47" t="s">
        <v>15</v>
      </c>
      <c r="D20" s="47" t="s">
        <v>9</v>
      </c>
      <c r="E20" s="51"/>
      <c r="F20" s="51" t="s">
        <v>7</v>
      </c>
      <c r="G20" s="62">
        <v>0.02</v>
      </c>
      <c r="H20" s="18"/>
      <c r="I20" s="45">
        <f>I19*G20</f>
        <v>42.279509999999995</v>
      </c>
      <c r="L20" s="40" t="s">
        <v>14</v>
      </c>
      <c r="M20" s="41" t="s">
        <v>15</v>
      </c>
      <c r="N20" s="42" t="s">
        <v>9</v>
      </c>
      <c r="O20" s="21"/>
      <c r="P20" s="32" t="s">
        <v>7</v>
      </c>
      <c r="Q20" s="62">
        <v>0.01</v>
      </c>
      <c r="R20" s="18"/>
      <c r="S20" s="45">
        <f>S19*Q20</f>
        <v>6.3106040000000005</v>
      </c>
    </row>
    <row r="21" spans="2:1028" s="1" customFormat="1" ht="19.95" customHeight="1" x14ac:dyDescent="0.25">
      <c r="B21" s="63">
        <f>I21</f>
        <v>2071.6959899999997</v>
      </c>
      <c r="C21" s="64">
        <v>5.5E-2</v>
      </c>
      <c r="D21" s="65">
        <f>B21*C21</f>
        <v>113.94327944999999</v>
      </c>
      <c r="E21" s="52"/>
      <c r="F21" s="53" t="s">
        <v>8</v>
      </c>
      <c r="G21" s="4"/>
      <c r="H21" s="17"/>
      <c r="I21" s="45">
        <f>I19-I20</f>
        <v>2071.6959899999997</v>
      </c>
      <c r="L21" s="36"/>
      <c r="M21" s="34">
        <v>5.5E-2</v>
      </c>
      <c r="N21" s="48"/>
      <c r="O21" s="21"/>
      <c r="P21" s="32" t="s">
        <v>8</v>
      </c>
      <c r="Q21" s="4"/>
      <c r="R21" s="17"/>
      <c r="S21" s="45">
        <f>S19-S20</f>
        <v>624.74979600000006</v>
      </c>
    </row>
    <row r="22" spans="2:1028" s="1" customFormat="1" ht="19.95" customHeight="1" x14ac:dyDescent="0.25">
      <c r="B22" s="37"/>
      <c r="C22" s="50">
        <v>0.2</v>
      </c>
      <c r="D22" s="47"/>
      <c r="E22" s="51"/>
      <c r="F22" s="106" t="s">
        <v>9</v>
      </c>
      <c r="G22" s="107"/>
      <c r="H22" s="108"/>
      <c r="I22" s="45">
        <f>D21+D22</f>
        <v>113.94327944999999</v>
      </c>
      <c r="L22" s="66">
        <f>S21</f>
        <v>624.74979600000006</v>
      </c>
      <c r="M22" s="67">
        <v>0.2</v>
      </c>
      <c r="N22" s="69">
        <f>L22*M22</f>
        <v>124.94995920000002</v>
      </c>
      <c r="O22" s="21"/>
      <c r="P22" s="32" t="s">
        <v>9</v>
      </c>
      <c r="Q22" s="4"/>
      <c r="R22" s="18"/>
      <c r="S22" s="68">
        <f>N21+N22</f>
        <v>124.94995920000002</v>
      </c>
    </row>
    <row r="23" spans="2:1028" s="1" customFormat="1" ht="19.95" customHeight="1" x14ac:dyDescent="0.25">
      <c r="B23" s="37"/>
      <c r="C23" s="38"/>
      <c r="D23" s="39"/>
      <c r="E23" s="52"/>
      <c r="F23" s="54" t="s">
        <v>10</v>
      </c>
      <c r="G23" s="55"/>
      <c r="H23" s="56"/>
      <c r="I23" s="45">
        <f>I21+I22</f>
        <v>2185.6392694499996</v>
      </c>
      <c r="L23" s="37"/>
      <c r="M23" s="38"/>
      <c r="N23" s="39"/>
      <c r="O23" s="21"/>
      <c r="P23" s="70" t="s">
        <v>10</v>
      </c>
      <c r="Q23" s="71"/>
      <c r="R23" s="72"/>
      <c r="S23" s="45">
        <f>S21+S22</f>
        <v>749.69975520000003</v>
      </c>
    </row>
    <row r="24" spans="2:1028" s="1" customFormat="1" ht="16.95" customHeight="1" x14ac:dyDescent="0.25">
      <c r="B24" s="21"/>
      <c r="C24" s="21"/>
      <c r="D24" s="21"/>
      <c r="E24" s="21"/>
      <c r="F24" s="22"/>
      <c r="G24" s="22"/>
      <c r="H24" s="23"/>
      <c r="I24" s="24"/>
      <c r="L24" s="21"/>
      <c r="M24" s="21"/>
      <c r="N24" s="21"/>
      <c r="O24" s="21"/>
      <c r="P24" s="22"/>
      <c r="Q24" s="22"/>
      <c r="R24" s="23"/>
      <c r="S24" s="24"/>
    </row>
    <row r="25" spans="2:1028" s="1" customFormat="1" ht="28.35" customHeight="1" x14ac:dyDescent="0.25">
      <c r="B25" s="3" t="s">
        <v>20</v>
      </c>
      <c r="C25" s="4"/>
      <c r="D25" s="4"/>
      <c r="E25" s="6"/>
      <c r="F25" s="25"/>
      <c r="G25" s="5"/>
      <c r="H25" s="5"/>
      <c r="I25" s="14"/>
      <c r="L25" s="3" t="s">
        <v>20</v>
      </c>
      <c r="M25" s="4"/>
      <c r="N25" s="4"/>
      <c r="O25" s="6"/>
      <c r="P25" s="25"/>
      <c r="Q25" s="5"/>
      <c r="R25" s="5"/>
      <c r="S25" s="14"/>
    </row>
    <row r="30" spans="2:1028" s="30" customFormat="1" ht="32.4" customHeight="1" x14ac:dyDescent="0.35">
      <c r="B30" s="92" t="s">
        <v>42</v>
      </c>
      <c r="C30" s="92"/>
      <c r="D30" s="92"/>
      <c r="E30" s="92"/>
      <c r="F30" s="92"/>
      <c r="G30" s="93" t="s">
        <v>18</v>
      </c>
      <c r="H30" s="92"/>
      <c r="I30" s="92"/>
      <c r="J30" s="92"/>
      <c r="L30" s="92" t="s">
        <v>43</v>
      </c>
      <c r="M30" s="92"/>
      <c r="N30" s="92"/>
      <c r="O30" s="92"/>
      <c r="P30" s="92"/>
      <c r="Q30" s="93" t="s">
        <v>18</v>
      </c>
      <c r="R30" s="92"/>
      <c r="S30" s="92"/>
      <c r="T30" s="92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  <c r="AMM30" s="29"/>
      <c r="AMN30" s="29"/>
    </row>
    <row r="31" spans="2:1028" ht="25.05" customHeight="1" x14ac:dyDescent="0.3">
      <c r="B31" s="101" t="s">
        <v>0</v>
      </c>
      <c r="C31" s="101"/>
      <c r="D31" s="101"/>
      <c r="E31" s="101"/>
      <c r="F31" s="101"/>
      <c r="G31" s="101"/>
      <c r="H31" s="101"/>
      <c r="I31" s="101"/>
      <c r="J31" s="101"/>
      <c r="L31" s="101" t="s">
        <v>0</v>
      </c>
      <c r="M31" s="101"/>
      <c r="N31" s="101"/>
      <c r="O31" s="101"/>
      <c r="P31" s="101"/>
      <c r="Q31" s="101"/>
      <c r="R31" s="101"/>
      <c r="S31" s="101"/>
      <c r="T31" s="101"/>
    </row>
    <row r="32" spans="2:1028" s="9" customFormat="1" ht="43.2" customHeight="1" x14ac:dyDescent="0.25">
      <c r="B32" s="112" t="s">
        <v>56</v>
      </c>
      <c r="C32" s="113"/>
      <c r="D32" s="113"/>
      <c r="E32" s="113"/>
      <c r="F32" s="113"/>
      <c r="G32" s="113"/>
      <c r="H32" s="113"/>
      <c r="I32" s="113"/>
      <c r="J32" s="114"/>
      <c r="L32" s="99" t="s">
        <v>55</v>
      </c>
      <c r="M32" s="99"/>
      <c r="N32" s="99"/>
      <c r="O32" s="99"/>
      <c r="P32" s="99"/>
      <c r="Q32" s="99"/>
      <c r="R32" s="99"/>
      <c r="S32" s="99"/>
      <c r="T32" s="99"/>
    </row>
    <row r="34" spans="2:19" ht="16.95" customHeight="1" x14ac:dyDescent="0.3">
      <c r="B34" s="115" t="s">
        <v>1</v>
      </c>
      <c r="C34" s="115"/>
      <c r="D34" s="115"/>
      <c r="E34" s="115"/>
      <c r="F34" s="115"/>
      <c r="G34" s="115"/>
      <c r="H34" s="115"/>
      <c r="I34" s="115"/>
      <c r="L34" s="115" t="s">
        <v>1</v>
      </c>
      <c r="M34" s="115"/>
      <c r="N34" s="115"/>
      <c r="O34" s="115"/>
      <c r="P34" s="115"/>
      <c r="Q34" s="115"/>
      <c r="R34" s="115"/>
      <c r="S34" s="115"/>
    </row>
    <row r="35" spans="2:19" s="10" customFormat="1" ht="41.4" customHeight="1" x14ac:dyDescent="0.3">
      <c r="B35" s="116" t="s">
        <v>2</v>
      </c>
      <c r="C35" s="117"/>
      <c r="D35" s="118"/>
      <c r="E35" s="26" t="s">
        <v>3</v>
      </c>
      <c r="F35" s="46" t="s">
        <v>4</v>
      </c>
      <c r="G35" s="26" t="s">
        <v>19</v>
      </c>
      <c r="H35" s="8" t="s">
        <v>12</v>
      </c>
      <c r="I35" s="8" t="s">
        <v>5</v>
      </c>
      <c r="J35" s="9"/>
      <c r="L35" s="116" t="s">
        <v>2</v>
      </c>
      <c r="M35" s="117"/>
      <c r="N35" s="118"/>
      <c r="O35" s="26" t="s">
        <v>3</v>
      </c>
      <c r="P35" s="8" t="s">
        <v>4</v>
      </c>
      <c r="Q35" s="7" t="s">
        <v>19</v>
      </c>
      <c r="R35" s="8" t="s">
        <v>12</v>
      </c>
      <c r="S35" s="8" t="s">
        <v>5</v>
      </c>
    </row>
    <row r="36" spans="2:19" s="10" customFormat="1" ht="33.6" customHeight="1" x14ac:dyDescent="0.3">
      <c r="B36" s="96" t="s">
        <v>47</v>
      </c>
      <c r="C36" s="97" t="s">
        <v>47</v>
      </c>
      <c r="D36" s="98" t="s">
        <v>47</v>
      </c>
      <c r="E36" s="78">
        <v>42</v>
      </c>
      <c r="F36" s="75">
        <v>17.25</v>
      </c>
      <c r="G36" s="59">
        <v>0.08</v>
      </c>
      <c r="H36" s="60">
        <f>F36*(1-G36)</f>
        <v>15.870000000000001</v>
      </c>
      <c r="I36" s="60">
        <f>H36*E36</f>
        <v>666.54000000000008</v>
      </c>
      <c r="J36" s="9"/>
      <c r="L36" s="96" t="s">
        <v>35</v>
      </c>
      <c r="M36" s="97" t="s">
        <v>35</v>
      </c>
      <c r="N36" s="98" t="s">
        <v>35</v>
      </c>
      <c r="O36" s="7">
        <v>20</v>
      </c>
      <c r="P36" s="27">
        <v>1.85</v>
      </c>
      <c r="Q36" s="44">
        <v>7.0000000000000007E-2</v>
      </c>
      <c r="R36" s="60">
        <f>P36*(1-Q36)</f>
        <v>1.7204999999999999</v>
      </c>
      <c r="S36" s="60">
        <f>R36*O36</f>
        <v>34.409999999999997</v>
      </c>
    </row>
    <row r="37" spans="2:19" s="10" customFormat="1" ht="33.6" customHeight="1" x14ac:dyDescent="0.3">
      <c r="B37" s="96" t="s">
        <v>48</v>
      </c>
      <c r="C37" s="97" t="s">
        <v>48</v>
      </c>
      <c r="D37" s="98" t="s">
        <v>48</v>
      </c>
      <c r="E37" s="78">
        <v>50</v>
      </c>
      <c r="F37" s="75">
        <v>14.25</v>
      </c>
      <c r="G37" s="59">
        <v>0.15</v>
      </c>
      <c r="H37" s="60">
        <f t="shared" ref="H37:H43" si="4">F37*(1-G37)</f>
        <v>12.112499999999999</v>
      </c>
      <c r="I37" s="60">
        <f t="shared" ref="I37:I43" si="5">H37*E37</f>
        <v>605.625</v>
      </c>
      <c r="J37" s="9"/>
      <c r="L37" s="96" t="s">
        <v>36</v>
      </c>
      <c r="M37" s="97" t="s">
        <v>36</v>
      </c>
      <c r="N37" s="98" t="s">
        <v>36</v>
      </c>
      <c r="O37" s="7">
        <v>12</v>
      </c>
      <c r="P37" s="27">
        <v>0.9</v>
      </c>
      <c r="Q37" s="44">
        <v>0.11</v>
      </c>
      <c r="R37" s="60">
        <f t="shared" ref="R37:R43" si="6">P37*(1-Q37)</f>
        <v>0.80100000000000005</v>
      </c>
      <c r="S37" s="60">
        <f t="shared" ref="S37:S43" si="7">R37*O37</f>
        <v>9.6120000000000001</v>
      </c>
    </row>
    <row r="38" spans="2:19" s="1" customFormat="1" ht="33.6" customHeight="1" x14ac:dyDescent="0.25">
      <c r="B38" s="96" t="s">
        <v>49</v>
      </c>
      <c r="C38" s="97" t="s">
        <v>49</v>
      </c>
      <c r="D38" s="98" t="s">
        <v>49</v>
      </c>
      <c r="E38" s="80">
        <v>87</v>
      </c>
      <c r="F38" s="58">
        <v>12</v>
      </c>
      <c r="G38" s="59">
        <v>0.17</v>
      </c>
      <c r="H38" s="60">
        <f t="shared" si="4"/>
        <v>9.9599999999999991</v>
      </c>
      <c r="I38" s="60">
        <f t="shared" si="5"/>
        <v>866.51999999999987</v>
      </c>
      <c r="L38" s="96" t="s">
        <v>37</v>
      </c>
      <c r="M38" s="97" t="s">
        <v>37</v>
      </c>
      <c r="N38" s="98" t="s">
        <v>37</v>
      </c>
      <c r="O38" s="11">
        <v>44</v>
      </c>
      <c r="P38" s="28">
        <v>1.28</v>
      </c>
      <c r="Q38" s="44">
        <v>0.06</v>
      </c>
      <c r="R38" s="60">
        <f t="shared" si="6"/>
        <v>1.2032</v>
      </c>
      <c r="S38" s="60">
        <f t="shared" si="7"/>
        <v>52.940800000000003</v>
      </c>
    </row>
    <row r="39" spans="2:19" s="1" customFormat="1" ht="33.6" customHeight="1" x14ac:dyDescent="0.25">
      <c r="B39" s="96" t="s">
        <v>50</v>
      </c>
      <c r="C39" s="97" t="s">
        <v>50</v>
      </c>
      <c r="D39" s="98" t="s">
        <v>50</v>
      </c>
      <c r="E39" s="80">
        <v>110</v>
      </c>
      <c r="F39" s="58">
        <v>12.75</v>
      </c>
      <c r="G39" s="59">
        <v>0.33</v>
      </c>
      <c r="H39" s="60">
        <f t="shared" si="4"/>
        <v>8.5424999999999986</v>
      </c>
      <c r="I39" s="60">
        <f t="shared" si="5"/>
        <v>939.67499999999984</v>
      </c>
      <c r="L39" s="96" t="s">
        <v>38</v>
      </c>
      <c r="M39" s="97" t="s">
        <v>38</v>
      </c>
      <c r="N39" s="98" t="s">
        <v>38</v>
      </c>
      <c r="O39" s="11">
        <v>75</v>
      </c>
      <c r="P39" s="28">
        <v>3.6</v>
      </c>
      <c r="Q39" s="44">
        <v>0.25</v>
      </c>
      <c r="R39" s="60">
        <f t="shared" si="6"/>
        <v>2.7</v>
      </c>
      <c r="S39" s="60">
        <f t="shared" si="7"/>
        <v>202.5</v>
      </c>
    </row>
    <row r="40" spans="2:19" s="10" customFormat="1" ht="33.6" customHeight="1" x14ac:dyDescent="0.3">
      <c r="B40" s="96" t="s">
        <v>51</v>
      </c>
      <c r="C40" s="97" t="s">
        <v>51</v>
      </c>
      <c r="D40" s="98" t="s">
        <v>51</v>
      </c>
      <c r="E40" s="78">
        <v>50</v>
      </c>
      <c r="F40" s="75">
        <v>14.25</v>
      </c>
      <c r="G40" s="59"/>
      <c r="H40" s="60">
        <f t="shared" si="4"/>
        <v>14.25</v>
      </c>
      <c r="I40" s="60">
        <f t="shared" si="5"/>
        <v>712.5</v>
      </c>
      <c r="J40" s="9"/>
      <c r="L40" s="96" t="s">
        <v>39</v>
      </c>
      <c r="M40" s="97" t="s">
        <v>39</v>
      </c>
      <c r="N40" s="98" t="s">
        <v>39</v>
      </c>
      <c r="O40" s="7">
        <v>10</v>
      </c>
      <c r="P40" s="27">
        <v>3.75</v>
      </c>
      <c r="Q40" s="44"/>
      <c r="R40" s="60">
        <f t="shared" si="6"/>
        <v>3.75</v>
      </c>
      <c r="S40" s="60">
        <f t="shared" si="7"/>
        <v>37.5</v>
      </c>
    </row>
    <row r="41" spans="2:19" s="10" customFormat="1" ht="19.95" customHeight="1" x14ac:dyDescent="0.3">
      <c r="B41" s="96" t="s">
        <v>52</v>
      </c>
      <c r="C41" s="97" t="s">
        <v>52</v>
      </c>
      <c r="D41" s="98" t="s">
        <v>52</v>
      </c>
      <c r="E41" s="78">
        <v>40</v>
      </c>
      <c r="F41" s="75">
        <v>12</v>
      </c>
      <c r="G41" s="59">
        <v>0.08</v>
      </c>
      <c r="H41" s="60">
        <f t="shared" si="4"/>
        <v>11.040000000000001</v>
      </c>
      <c r="I41" s="60">
        <f t="shared" si="5"/>
        <v>441.6</v>
      </c>
      <c r="J41" s="9"/>
      <c r="L41" s="96" t="s">
        <v>44</v>
      </c>
      <c r="M41" s="97" t="s">
        <v>44</v>
      </c>
      <c r="N41" s="98" t="s">
        <v>44</v>
      </c>
      <c r="O41" s="7">
        <v>100</v>
      </c>
      <c r="P41" s="27">
        <v>5.0599999999999996</v>
      </c>
      <c r="Q41" s="44">
        <v>0.03</v>
      </c>
      <c r="R41" s="60">
        <f t="shared" si="6"/>
        <v>4.9081999999999999</v>
      </c>
      <c r="S41" s="60">
        <f t="shared" si="7"/>
        <v>490.82</v>
      </c>
    </row>
    <row r="42" spans="2:19" s="1" customFormat="1" ht="19.95" customHeight="1" x14ac:dyDescent="0.25">
      <c r="B42" s="96" t="s">
        <v>53</v>
      </c>
      <c r="C42" s="97" t="s">
        <v>53</v>
      </c>
      <c r="D42" s="98" t="s">
        <v>53</v>
      </c>
      <c r="E42" s="80">
        <v>80</v>
      </c>
      <c r="F42" s="58">
        <v>4.5</v>
      </c>
      <c r="G42" s="59"/>
      <c r="H42" s="60">
        <f t="shared" si="4"/>
        <v>4.5</v>
      </c>
      <c r="I42" s="60">
        <f t="shared" si="5"/>
        <v>360</v>
      </c>
      <c r="L42" s="96" t="s">
        <v>45</v>
      </c>
      <c r="M42" s="97" t="s">
        <v>45</v>
      </c>
      <c r="N42" s="98" t="s">
        <v>45</v>
      </c>
      <c r="O42" s="11">
        <v>45</v>
      </c>
      <c r="P42" s="28">
        <v>3.45</v>
      </c>
      <c r="Q42" s="44">
        <v>0.09</v>
      </c>
      <c r="R42" s="60">
        <f t="shared" si="6"/>
        <v>3.1395000000000004</v>
      </c>
      <c r="S42" s="60">
        <f t="shared" si="7"/>
        <v>141.27750000000003</v>
      </c>
    </row>
    <row r="43" spans="2:19" s="1" customFormat="1" ht="19.95" customHeight="1" x14ac:dyDescent="0.25">
      <c r="B43" s="96" t="s">
        <v>54</v>
      </c>
      <c r="C43" s="97" t="s">
        <v>54</v>
      </c>
      <c r="D43" s="98" t="s">
        <v>54</v>
      </c>
      <c r="E43" s="80">
        <v>75</v>
      </c>
      <c r="F43" s="58">
        <v>4.5</v>
      </c>
      <c r="G43" s="59">
        <v>0.04</v>
      </c>
      <c r="H43" s="60">
        <f t="shared" si="4"/>
        <v>4.32</v>
      </c>
      <c r="I43" s="60">
        <f t="shared" si="5"/>
        <v>324</v>
      </c>
      <c r="L43" s="96" t="s">
        <v>46</v>
      </c>
      <c r="M43" s="97" t="s">
        <v>46</v>
      </c>
      <c r="N43" s="98" t="s">
        <v>46</v>
      </c>
      <c r="O43" s="11">
        <v>50</v>
      </c>
      <c r="P43" s="28">
        <v>11.25</v>
      </c>
      <c r="Q43" s="44"/>
      <c r="R43" s="60">
        <f t="shared" si="6"/>
        <v>11.25</v>
      </c>
      <c r="S43" s="60">
        <f t="shared" si="7"/>
        <v>562.5</v>
      </c>
    </row>
    <row r="44" spans="2:19" s="1" customFormat="1" ht="19.95" customHeight="1" x14ac:dyDescent="0.25">
      <c r="B44" s="35"/>
      <c r="C44" s="22"/>
      <c r="D44" s="22"/>
      <c r="E44" s="21"/>
      <c r="F44" s="33" t="s">
        <v>6</v>
      </c>
      <c r="G44" s="19"/>
      <c r="H44" s="13"/>
      <c r="I44" s="45">
        <f>SUM(I38:I43)</f>
        <v>3644.2949999999996</v>
      </c>
      <c r="L44" s="35"/>
      <c r="M44" s="22"/>
      <c r="N44" s="22"/>
      <c r="O44" s="31"/>
      <c r="P44" s="32" t="s">
        <v>6</v>
      </c>
      <c r="Q44" s="4"/>
      <c r="R44" s="13"/>
      <c r="S44" s="45">
        <f>SUM(S38:S43)</f>
        <v>1487.5383000000002</v>
      </c>
    </row>
    <row r="45" spans="2:19" s="1" customFormat="1" ht="19.95" customHeight="1" x14ac:dyDescent="0.25">
      <c r="B45" s="15"/>
      <c r="C45" s="21"/>
      <c r="D45" s="21"/>
      <c r="E45" s="21"/>
      <c r="F45" s="32" t="s">
        <v>16</v>
      </c>
      <c r="G45" s="94">
        <v>0.11</v>
      </c>
      <c r="H45" s="16"/>
      <c r="I45" s="45">
        <f>I44*G45</f>
        <v>400.87244999999996</v>
      </c>
      <c r="L45" s="15"/>
      <c r="M45" s="21"/>
      <c r="N45" s="21"/>
      <c r="O45" s="21"/>
      <c r="P45" s="32" t="s">
        <v>16</v>
      </c>
      <c r="Q45" s="94">
        <v>0.05</v>
      </c>
      <c r="R45" s="16"/>
      <c r="S45" s="45">
        <f>S44*Q45</f>
        <v>74.376915000000011</v>
      </c>
    </row>
    <row r="46" spans="2:19" s="1" customFormat="1" ht="19.95" customHeight="1" x14ac:dyDescent="0.25">
      <c r="B46" s="109" t="s">
        <v>13</v>
      </c>
      <c r="C46" s="110"/>
      <c r="D46" s="111"/>
      <c r="E46" s="21"/>
      <c r="F46" s="32" t="s">
        <v>11</v>
      </c>
      <c r="G46" s="4"/>
      <c r="H46" s="17"/>
      <c r="I46" s="45">
        <f>I44-I45</f>
        <v>3243.4225499999998</v>
      </c>
      <c r="L46" s="109" t="s">
        <v>13</v>
      </c>
      <c r="M46" s="110"/>
      <c r="N46" s="111"/>
      <c r="O46" s="21"/>
      <c r="P46" s="32" t="s">
        <v>11</v>
      </c>
      <c r="Q46" s="4"/>
      <c r="R46" s="17"/>
      <c r="S46" s="45">
        <f>S44-S45</f>
        <v>1413.1613850000001</v>
      </c>
    </row>
    <row r="47" spans="2:19" s="1" customFormat="1" ht="19.95" customHeight="1" x14ac:dyDescent="0.25">
      <c r="B47" s="40" t="s">
        <v>14</v>
      </c>
      <c r="C47" s="47" t="s">
        <v>15</v>
      </c>
      <c r="D47" s="47" t="s">
        <v>9</v>
      </c>
      <c r="E47" s="51"/>
      <c r="F47" s="51" t="s">
        <v>7</v>
      </c>
      <c r="G47" s="62">
        <v>0.02</v>
      </c>
      <c r="H47" s="18"/>
      <c r="I47" s="45">
        <f>I46*G47</f>
        <v>64.868450999999993</v>
      </c>
      <c r="L47" s="40" t="s">
        <v>14</v>
      </c>
      <c r="M47" s="41" t="s">
        <v>15</v>
      </c>
      <c r="N47" s="42" t="s">
        <v>9</v>
      </c>
      <c r="O47" s="21"/>
      <c r="P47" s="32" t="s">
        <v>7</v>
      </c>
      <c r="Q47" s="43">
        <v>0</v>
      </c>
      <c r="R47" s="18"/>
      <c r="S47" s="45">
        <f>S46*Q47</f>
        <v>0</v>
      </c>
    </row>
    <row r="48" spans="2:19" s="1" customFormat="1" ht="19.95" customHeight="1" x14ac:dyDescent="0.25">
      <c r="B48" s="63">
        <f>I48</f>
        <v>3178.554099</v>
      </c>
      <c r="C48" s="64">
        <v>5.5E-2</v>
      </c>
      <c r="D48" s="65">
        <f>B48*C48</f>
        <v>174.820475445</v>
      </c>
      <c r="E48" s="52"/>
      <c r="F48" s="53" t="s">
        <v>8</v>
      </c>
      <c r="G48" s="4"/>
      <c r="H48" s="17"/>
      <c r="I48" s="45">
        <f>I46-I47</f>
        <v>3178.554099</v>
      </c>
      <c r="L48" s="36"/>
      <c r="M48" s="34">
        <v>5.5E-2</v>
      </c>
      <c r="N48" s="48"/>
      <c r="O48" s="21"/>
      <c r="P48" s="32" t="s">
        <v>8</v>
      </c>
      <c r="Q48" s="4"/>
      <c r="R48" s="17"/>
      <c r="S48" s="45">
        <f>S46-S47</f>
        <v>1413.1613850000001</v>
      </c>
    </row>
    <row r="49" spans="2:19" s="1" customFormat="1" ht="19.95" customHeight="1" x14ac:dyDescent="0.25">
      <c r="B49" s="37"/>
      <c r="C49" s="50">
        <v>0.2</v>
      </c>
      <c r="D49" s="47"/>
      <c r="E49" s="51"/>
      <c r="F49" s="106" t="s">
        <v>9</v>
      </c>
      <c r="G49" s="107"/>
      <c r="H49" s="108"/>
      <c r="I49" s="45">
        <f>D48+D49</f>
        <v>174.820475445</v>
      </c>
      <c r="L49" s="66">
        <f>S48</f>
        <v>1413.1613850000001</v>
      </c>
      <c r="M49" s="67">
        <v>0.2</v>
      </c>
      <c r="N49" s="69">
        <f>L49*M49</f>
        <v>282.63227700000004</v>
      </c>
      <c r="O49" s="21"/>
      <c r="P49" s="32" t="s">
        <v>9</v>
      </c>
      <c r="Q49" s="4"/>
      <c r="R49" s="18"/>
      <c r="S49" s="45">
        <f>N48+N49</f>
        <v>282.63227700000004</v>
      </c>
    </row>
    <row r="50" spans="2:19" s="1" customFormat="1" ht="19.95" customHeight="1" x14ac:dyDescent="0.25">
      <c r="B50" s="37"/>
      <c r="C50" s="38"/>
      <c r="D50" s="39"/>
      <c r="E50" s="52"/>
      <c r="F50" s="54" t="s">
        <v>10</v>
      </c>
      <c r="G50" s="55"/>
      <c r="H50" s="56"/>
      <c r="I50" s="45">
        <f>I48+I49</f>
        <v>3353.3745744449998</v>
      </c>
      <c r="L50" s="37"/>
      <c r="M50" s="38"/>
      <c r="N50" s="39"/>
      <c r="O50" s="21"/>
      <c r="P50" s="33" t="s">
        <v>10</v>
      </c>
      <c r="Q50" s="19"/>
      <c r="R50" s="20"/>
      <c r="S50" s="45">
        <f>S48+S49</f>
        <v>1695.793662</v>
      </c>
    </row>
    <row r="51" spans="2:19" s="1" customFormat="1" ht="16.95" customHeight="1" x14ac:dyDescent="0.25">
      <c r="B51" s="21"/>
      <c r="C51" s="21"/>
      <c r="D51" s="21"/>
      <c r="E51" s="21"/>
      <c r="F51" s="22"/>
      <c r="G51" s="22"/>
      <c r="H51" s="23"/>
      <c r="I51" s="24"/>
      <c r="L51" s="21"/>
      <c r="M51" s="21"/>
      <c r="N51" s="21"/>
      <c r="O51" s="21"/>
      <c r="P51" s="22"/>
      <c r="Q51" s="22"/>
      <c r="R51" s="23"/>
      <c r="S51" s="24"/>
    </row>
    <row r="52" spans="2:19" s="1" customFormat="1" ht="28.35" customHeight="1" x14ac:dyDescent="0.25">
      <c r="B52" s="3" t="s">
        <v>20</v>
      </c>
      <c r="C52" s="4"/>
      <c r="D52" s="4"/>
      <c r="E52" s="6"/>
      <c r="F52" s="25"/>
      <c r="G52" s="5"/>
      <c r="H52" s="5"/>
      <c r="I52" s="14"/>
      <c r="L52" s="3" t="s">
        <v>20</v>
      </c>
      <c r="M52" s="4"/>
      <c r="N52" s="4"/>
      <c r="O52" s="6"/>
      <c r="P52" s="25"/>
      <c r="Q52" s="5"/>
      <c r="R52" s="5"/>
      <c r="S52" s="14"/>
    </row>
    <row r="1048470" s="1" customFormat="1" ht="12.75" customHeight="1" x14ac:dyDescent="0.25"/>
    <row r="1048471" s="1" customFormat="1" ht="12.75" customHeight="1" x14ac:dyDescent="0.25"/>
    <row r="1048472" s="1" customFormat="1" ht="12.75" customHeight="1" x14ac:dyDescent="0.25"/>
    <row r="1048473" s="1" customFormat="1" ht="12.75" customHeight="1" x14ac:dyDescent="0.25"/>
    <row r="1048474" s="1" customFormat="1" ht="12.75" customHeight="1" x14ac:dyDescent="0.25"/>
    <row r="1048475" s="1" customFormat="1" ht="12.75" customHeight="1" x14ac:dyDescent="0.25"/>
    <row r="1048476" s="1" customFormat="1" ht="12.75" customHeight="1" x14ac:dyDescent="0.25"/>
    <row r="1048477" s="1" customFormat="1" ht="12.75" customHeight="1" x14ac:dyDescent="0.25"/>
    <row r="1048478" s="1" customFormat="1" ht="12.75" customHeight="1" x14ac:dyDescent="0.25"/>
    <row r="1048479" s="1" customFormat="1" ht="12.75" customHeight="1" x14ac:dyDescent="0.25"/>
    <row r="1048480" s="1" customFormat="1" ht="12.75" customHeight="1" x14ac:dyDescent="0.25"/>
    <row r="1048481" s="1" customFormat="1" ht="12.75" customHeight="1" x14ac:dyDescent="0.25"/>
    <row r="1048482" s="1" customFormat="1" ht="12.75" customHeight="1" x14ac:dyDescent="0.25"/>
    <row r="1048483" s="1" customFormat="1" ht="12.75" customHeight="1" x14ac:dyDescent="0.25"/>
    <row r="1048484" s="1" customFormat="1" ht="12.75" customHeight="1" x14ac:dyDescent="0.25"/>
    <row r="1048485" s="1" customFormat="1" ht="12.75" customHeight="1" x14ac:dyDescent="0.25"/>
    <row r="1048486" s="1" customFormat="1" ht="12.75" customHeight="1" x14ac:dyDescent="0.25"/>
    <row r="1048487" s="1" customFormat="1" ht="12.75" customHeight="1" x14ac:dyDescent="0.25"/>
    <row r="1048488" s="1" customFormat="1" ht="12.75" customHeight="1" x14ac:dyDescent="0.25"/>
    <row r="1048489" s="1" customFormat="1" ht="12.75" customHeight="1" x14ac:dyDescent="0.25"/>
    <row r="1048490" s="1" customFormat="1" ht="12.75" customHeight="1" x14ac:dyDescent="0.25"/>
    <row r="1048491" s="1" customFormat="1" ht="12.75" customHeight="1" x14ac:dyDescent="0.25"/>
    <row r="1048492" s="1" customFormat="1" ht="12.75" customHeight="1" x14ac:dyDescent="0.25"/>
    <row r="1048493" s="1" customFormat="1" ht="12.75" customHeight="1" x14ac:dyDescent="0.25"/>
    <row r="1048494" s="1" customFormat="1" ht="12.75" customHeight="1" x14ac:dyDescent="0.25"/>
    <row r="1048495" s="1" customFormat="1" ht="12.75" customHeight="1" x14ac:dyDescent="0.25"/>
    <row r="1048496" s="1" customFormat="1" ht="12.75" customHeight="1" x14ac:dyDescent="0.25"/>
    <row r="1048497" s="1" customFormat="1" ht="12.75" customHeight="1" x14ac:dyDescent="0.25"/>
    <row r="1048498" s="1" customFormat="1" ht="12.75" customHeight="1" x14ac:dyDescent="0.25"/>
    <row r="1048499" s="1" customFormat="1" ht="12.75" customHeight="1" x14ac:dyDescent="0.25"/>
    <row r="1048500" s="1" customFormat="1" ht="12.75" customHeight="1" x14ac:dyDescent="0.25"/>
    <row r="1048501" s="1" customFormat="1" ht="12.75" customHeight="1" x14ac:dyDescent="0.25"/>
    <row r="1048502" s="1" customFormat="1" ht="12.75" customHeight="1" x14ac:dyDescent="0.25"/>
    <row r="1048503" s="1" customFormat="1" ht="12.75" customHeight="1" x14ac:dyDescent="0.25"/>
    <row r="1048504" s="1" customFormat="1" ht="12.75" customHeight="1" x14ac:dyDescent="0.25"/>
    <row r="1048505" s="1" customFormat="1" ht="12.75" customHeight="1" x14ac:dyDescent="0.25"/>
    <row r="1048506" s="1" customFormat="1" ht="12.75" customHeight="1" x14ac:dyDescent="0.25"/>
    <row r="1048507" s="1" customFormat="1" ht="12.75" customHeight="1" x14ac:dyDescent="0.25"/>
    <row r="1048508" s="1" customFormat="1" ht="12.75" customHeight="1" x14ac:dyDescent="0.25"/>
    <row r="1048509" s="1" customFormat="1" ht="12.75" customHeight="1" x14ac:dyDescent="0.25"/>
    <row r="1048510" s="1" customFormat="1" ht="12.75" customHeight="1" x14ac:dyDescent="0.25"/>
    <row r="1048511" s="1" customFormat="1" ht="12.75" customHeight="1" x14ac:dyDescent="0.25"/>
    <row r="1048512" s="1" customFormat="1" ht="12.75" customHeight="1" x14ac:dyDescent="0.25"/>
    <row r="1048513" s="1" customFormat="1" ht="12.75" customHeight="1" x14ac:dyDescent="0.25"/>
    <row r="1048514" s="1" customFormat="1" ht="12.75" customHeight="1" x14ac:dyDescent="0.25"/>
    <row r="1048515" s="1" customFormat="1" ht="12.75" customHeight="1" x14ac:dyDescent="0.25"/>
    <row r="1048516" s="1" customFormat="1" ht="12.75" customHeight="1" x14ac:dyDescent="0.25"/>
    <row r="1048517" s="1" customFormat="1" ht="12.75" customHeight="1" x14ac:dyDescent="0.25"/>
    <row r="1048518" s="1" customFormat="1" ht="12.75" customHeight="1" x14ac:dyDescent="0.25"/>
    <row r="1048519" s="1" customFormat="1" ht="12.75" customHeight="1" x14ac:dyDescent="0.25"/>
    <row r="1048520" s="1" customFormat="1" ht="12.75" customHeight="1" x14ac:dyDescent="0.25"/>
    <row r="1048521" s="1" customFormat="1" ht="12.75" customHeight="1" x14ac:dyDescent="0.25"/>
    <row r="1048522" s="1" customFormat="1" ht="12.75" customHeight="1" x14ac:dyDescent="0.25"/>
    <row r="1048523" s="1" customFormat="1" ht="12.75" customHeight="1" x14ac:dyDescent="0.25"/>
    <row r="1048524" s="1" customFormat="1" ht="12.75" customHeight="1" x14ac:dyDescent="0.25"/>
    <row r="1048525" s="1" customFormat="1" ht="12.75" customHeight="1" x14ac:dyDescent="0.25"/>
    <row r="1048526" s="1" customFormat="1" ht="12.75" customHeight="1" x14ac:dyDescent="0.25"/>
    <row r="1048527" s="1" customFormat="1" ht="12.75" customHeight="1" x14ac:dyDescent="0.25"/>
    <row r="1048528" s="1" customFormat="1" ht="12.75" customHeight="1" x14ac:dyDescent="0.25"/>
    <row r="1048529" s="1" customFormat="1" ht="12.75" customHeight="1" x14ac:dyDescent="0.25"/>
    <row r="1048530" s="1" customFormat="1" ht="12.75" customHeight="1" x14ac:dyDescent="0.25"/>
    <row r="1048531" s="1" customFormat="1" ht="12.75" customHeight="1" x14ac:dyDescent="0.25"/>
    <row r="1048532" s="1" customFormat="1" ht="12.75" customHeight="1" x14ac:dyDescent="0.25"/>
    <row r="1048533" s="1" customFormat="1" ht="12.75" customHeight="1" x14ac:dyDescent="0.25"/>
    <row r="1048534" s="1" customFormat="1" ht="12.75" customHeight="1" x14ac:dyDescent="0.25"/>
    <row r="1048535" s="1" customFormat="1" ht="12.75" customHeight="1" x14ac:dyDescent="0.25"/>
    <row r="1048536" s="1" customFormat="1" ht="12.75" customHeight="1" x14ac:dyDescent="0.25"/>
    <row r="1048537" s="1" customFormat="1" ht="12.75" customHeight="1" x14ac:dyDescent="0.25"/>
    <row r="1048538" s="1" customFormat="1" ht="12.75" customHeight="1" x14ac:dyDescent="0.25"/>
    <row r="1048539" s="1" customFormat="1" ht="12.75" customHeight="1" x14ac:dyDescent="0.25"/>
    <row r="1048540" s="1" customFormat="1" ht="12.75" customHeight="1" x14ac:dyDescent="0.25"/>
  </sheetData>
  <mergeCells count="54">
    <mergeCell ref="F49:H49"/>
    <mergeCell ref="B42:D42"/>
    <mergeCell ref="L42:N42"/>
    <mergeCell ref="B43:D43"/>
    <mergeCell ref="L43:N43"/>
    <mergeCell ref="B46:D46"/>
    <mergeCell ref="L46:N46"/>
    <mergeCell ref="B39:D39"/>
    <mergeCell ref="L39:N39"/>
    <mergeCell ref="B40:D40"/>
    <mergeCell ref="L40:N40"/>
    <mergeCell ref="B41:D41"/>
    <mergeCell ref="L41:N41"/>
    <mergeCell ref="B36:D36"/>
    <mergeCell ref="L36:N36"/>
    <mergeCell ref="B37:D37"/>
    <mergeCell ref="L37:N37"/>
    <mergeCell ref="B38:D38"/>
    <mergeCell ref="L38:N38"/>
    <mergeCell ref="B35:D35"/>
    <mergeCell ref="L35:N35"/>
    <mergeCell ref="B15:D15"/>
    <mergeCell ref="L15:N15"/>
    <mergeCell ref="B16:D16"/>
    <mergeCell ref="L16:N16"/>
    <mergeCell ref="B19:D19"/>
    <mergeCell ref="L19:N19"/>
    <mergeCell ref="F22:H22"/>
    <mergeCell ref="B34:I34"/>
    <mergeCell ref="L34:S34"/>
    <mergeCell ref="B31:J31"/>
    <mergeCell ref="L31:T31"/>
    <mergeCell ref="B32:J32"/>
    <mergeCell ref="L32:T32"/>
    <mergeCell ref="B4:J4"/>
    <mergeCell ref="L4:T4"/>
    <mergeCell ref="B5:J5"/>
    <mergeCell ref="L5:T5"/>
    <mergeCell ref="B9:D9"/>
    <mergeCell ref="L9:N9"/>
    <mergeCell ref="B7:I7"/>
    <mergeCell ref="L7:S7"/>
    <mergeCell ref="B8:D8"/>
    <mergeCell ref="L8:N8"/>
    <mergeCell ref="B13:D13"/>
    <mergeCell ref="L13:N13"/>
    <mergeCell ref="B14:D14"/>
    <mergeCell ref="L14:N14"/>
    <mergeCell ref="B10:D10"/>
    <mergeCell ref="L10:N10"/>
    <mergeCell ref="B11:D11"/>
    <mergeCell ref="L11:N11"/>
    <mergeCell ref="B12:D12"/>
    <mergeCell ref="L12:N12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69" pageOrder="overThenDown" orientation="landscape" useFirstPageNumber="1" horizontalDpi="0" verticalDpi="0" r:id="rId1"/>
  <headerFooter alignWithMargins="0">
    <oddFooter>&amp;L&amp;8 &amp;G CERPEG 2020 | Co-Intervention Maths &amp;CLA FACTURATION
&amp;A&amp;R&amp;8&amp;P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  2 FLEURS</vt:lpstr>
      <vt:lpstr>NIVEAU 2 FLEURS COR</vt:lpstr>
      <vt:lpstr>'NIVEAU  2 FLEURS'!Zone_d_impression</vt:lpstr>
      <vt:lpstr>'NIVEAU 2 FLEURS COR'!Zone_d_impression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mauri</cp:lastModifiedBy>
  <cp:revision>83</cp:revision>
  <cp:lastPrinted>2020-12-06T13:47:13Z</cp:lastPrinted>
  <dcterms:created xsi:type="dcterms:W3CDTF">2019-11-15T18:47:22Z</dcterms:created>
  <dcterms:modified xsi:type="dcterms:W3CDTF">2020-12-06T15:28:30Z</dcterms:modified>
</cp:coreProperties>
</file>