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2\"/>
    </mc:Choice>
  </mc:AlternateContent>
  <xr:revisionPtr revIDLastSave="0" documentId="13_ncr:1_{1FE29946-7D50-48B1-AE9F-6AA18300717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 2 BIO" sheetId="8" r:id="rId1"/>
    <sheet name="NIVEAU  2 BIO COR" sheetId="9" r:id="rId2"/>
  </sheets>
  <definedNames>
    <definedName name="_xlnm.Print_Area" localSheetId="0">'NIVEAU  2 BIO'!$B$3:$T$25,'NIVEAU  2 BIO'!$B$30:$T$52</definedName>
    <definedName name="_xlnm.Print_Area" localSheetId="1">'NIVEAU  2 BIO COR'!$B$3:$T$25,'NIVEAU  2 BIO COR'!$B$30:$T$52</definedName>
  </definedNames>
  <calcPr calcId="191029"/>
</workbook>
</file>

<file path=xl/calcChain.xml><?xml version="1.0" encoding="utf-8"?>
<calcChain xmlns="http://schemas.openxmlformats.org/spreadsheetml/2006/main">
  <c r="R37" i="9" l="1"/>
  <c r="R38" i="9"/>
  <c r="R39" i="9"/>
  <c r="R40" i="9"/>
  <c r="R41" i="9"/>
  <c r="R42" i="9"/>
  <c r="R43" i="9"/>
  <c r="S43" i="9" s="1"/>
  <c r="R36" i="9"/>
  <c r="S36" i="9" s="1"/>
  <c r="H37" i="9"/>
  <c r="H38" i="9"/>
  <c r="H39" i="9"/>
  <c r="H40" i="9"/>
  <c r="H41" i="9"/>
  <c r="H42" i="9"/>
  <c r="H43" i="9"/>
  <c r="I43" i="9" s="1"/>
  <c r="I44" i="9" s="1"/>
  <c r="H36" i="9"/>
  <c r="I36" i="9" s="1"/>
  <c r="H16" i="9"/>
  <c r="I16" i="9"/>
  <c r="S42" i="9"/>
  <c r="S41" i="9"/>
  <c r="S40" i="9"/>
  <c r="S39" i="9"/>
  <c r="S38" i="9"/>
  <c r="S37" i="9"/>
  <c r="I42" i="9"/>
  <c r="I41" i="9"/>
  <c r="I40" i="9"/>
  <c r="I39" i="9"/>
  <c r="I38" i="9"/>
  <c r="I37" i="9"/>
  <c r="S16" i="9"/>
  <c r="S14" i="9"/>
  <c r="S13" i="9"/>
  <c r="I12" i="9"/>
  <c r="I13" i="9"/>
  <c r="I15" i="9"/>
  <c r="R16" i="9"/>
  <c r="R15" i="9"/>
  <c r="S15" i="9" s="1"/>
  <c r="R14" i="9"/>
  <c r="R13" i="9"/>
  <c r="R12" i="9"/>
  <c r="S12" i="9" s="1"/>
  <c r="R11" i="9"/>
  <c r="S11" i="9" s="1"/>
  <c r="R10" i="9"/>
  <c r="S10" i="9" s="1"/>
  <c r="R9" i="9"/>
  <c r="S9" i="9" s="1"/>
  <c r="H13" i="9"/>
  <c r="H14" i="9"/>
  <c r="I14" i="9" s="1"/>
  <c r="H15" i="9"/>
  <c r="H12" i="9"/>
  <c r="H11" i="9"/>
  <c r="I11" i="9" s="1"/>
  <c r="H10" i="9"/>
  <c r="I10" i="9" s="1"/>
  <c r="H9" i="9"/>
  <c r="I9" i="9" s="1"/>
  <c r="S44" i="9" l="1"/>
  <c r="S45" i="9" s="1"/>
  <c r="S46" i="9" s="1"/>
  <c r="S17" i="9"/>
  <c r="S18" i="9" s="1"/>
  <c r="S19" i="9" s="1"/>
  <c r="I17" i="9"/>
  <c r="I45" i="9"/>
  <c r="I46" i="9" s="1"/>
  <c r="I18" i="9" l="1"/>
  <c r="I19" i="9" s="1"/>
  <c r="S47" i="9"/>
  <c r="S48" i="9" s="1"/>
  <c r="L49" i="9" s="1"/>
  <c r="I47" i="9"/>
  <c r="I48" i="9" s="1"/>
  <c r="S20" i="9"/>
  <c r="N49" i="9" l="1"/>
  <c r="S49" i="9" s="1"/>
  <c r="S50" i="9" s="1"/>
  <c r="I50" i="9"/>
  <c r="B48" i="9"/>
  <c r="D48" i="9" s="1"/>
  <c r="I49" i="9" s="1"/>
  <c r="I20" i="9"/>
  <c r="I21" i="9" s="1"/>
  <c r="S21" i="9"/>
  <c r="L22" i="9" s="1"/>
  <c r="N22" i="9" s="1"/>
  <c r="S22" i="9" s="1"/>
  <c r="S23" i="9" s="1"/>
  <c r="B21" i="9" l="1"/>
  <c r="D21" i="9" s="1"/>
  <c r="I22" i="9" s="1"/>
  <c r="I23" i="9" s="1"/>
</calcChain>
</file>

<file path=xl/sharedStrings.xml><?xml version="1.0" encoding="utf-8"?>
<sst xmlns="http://schemas.openxmlformats.org/spreadsheetml/2006/main" count="268" uniqueCount="70">
  <si>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</si>
  <si>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</si>
  <si>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</si>
  <si>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</si>
  <si>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</si>
  <si>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</si>
  <si>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</si>
  <si>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</si>
  <si>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</si>
  <si>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</si>
  <si>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</si>
  <si>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</si>
  <si>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</si>
  <si>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</si>
  <si>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</si>
  <si>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</si>
  <si>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</si>
  <si>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</si>
  <si>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</si>
  <si>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Brousse de brebis 500 gr</t>
  </si>
  <si>
    <t>Buche de chevre 150 gr</t>
  </si>
  <si>
    <t>Camembert 45% mg montsurs 250 gr</t>
  </si>
  <si>
    <t>Camembert allege 25% mg 250 gr</t>
  </si>
  <si>
    <t>Camembert lait pasteurise 250 gr</t>
  </si>
  <si>
    <t>Camembert lait plaisirs 250 gr</t>
  </si>
  <si>
    <t>Cappeletti epinard 250 gr</t>
  </si>
  <si>
    <t>Carotte lavee 500 gr</t>
  </si>
  <si>
    <t>REMISE
 %</t>
  </si>
  <si>
    <t>Lait préparateur de bronzage 150 ml</t>
  </si>
  <si>
    <t>Lait après soleil 150 ml</t>
  </si>
  <si>
    <t>Crème soyeuse corps 150 ml</t>
  </si>
  <si>
    <t>Beurre d'argan 150 ml</t>
  </si>
  <si>
    <t>Baume au beurre de karité 150 ml</t>
  </si>
  <si>
    <t>Baume karité coco 150 ml</t>
  </si>
  <si>
    <t>Lait solaire famille ip15 100ml</t>
  </si>
  <si>
    <t>Lait solaire famille ip20 100ml</t>
  </si>
  <si>
    <t>Escompte 1 % - Frais de port 05 % - TVA 5,5 % Alimentation - TVA 20 % beauté - hygiène</t>
  </si>
  <si>
    <t>Remise globale de 9 % - Escompte de 2 % - TVA 5,5 % Alimentation - TVA 20 % beauté - hygiène</t>
  </si>
  <si>
    <t>Vérif. Du net commercial au TTC</t>
  </si>
  <si>
    <t>CLIENT : DÉLIBÉREMENT BIO Libourne</t>
  </si>
  <si>
    <t>CLIENT : DELICA' TOUT BIO Pessac</t>
  </si>
  <si>
    <t>Haricot nain</t>
  </si>
  <si>
    <t>Haricots verts 250 gr</t>
  </si>
  <si>
    <t>Kiwi 500g</t>
  </si>
  <si>
    <t>Kiwi jaune 500 gr</t>
  </si>
  <si>
    <t>Lait frais 1/2 écrémé 1 l</t>
  </si>
  <si>
    <t>Lait frais de chèvre 1 l</t>
  </si>
  <si>
    <t>Laitue 4 saisons</t>
  </si>
  <si>
    <t>Laitue reine de mai</t>
  </si>
  <si>
    <t>CLIENT : DÉLICES BIO Le Bouscat</t>
  </si>
  <si>
    <t>CLIENT : DÉLICES BIO Bordeaux</t>
  </si>
  <si>
    <t>Shampoing regulateur cheveux gras 250 ml</t>
  </si>
  <si>
    <t>Shampoing antichute tonifiant 250 ml</t>
  </si>
  <si>
    <t>Shampoing femme cheveux secs 200 gr</t>
  </si>
  <si>
    <t>Masque reparateur femme 200 gr</t>
  </si>
  <si>
    <t>Creme cheveux femme 100 gr</t>
  </si>
  <si>
    <t>Nectar cheveux femme 50 ml</t>
  </si>
  <si>
    <t>Shampoing douche homme 300 gr</t>
  </si>
  <si>
    <t>Gommage capillaire homme 100 gr</t>
  </si>
  <si>
    <t>Carotte lavée 500 gr</t>
  </si>
  <si>
    <t xml:space="preserve"> 411DEL00</t>
  </si>
  <si>
    <t xml:space="preserve"> 411DEL01</t>
  </si>
  <si>
    <t xml:space="preserve"> 411DEL02</t>
  </si>
  <si>
    <t xml:space="preserve"> 411DEL03</t>
  </si>
  <si>
    <t>(2)</t>
  </si>
  <si>
    <t>(1)</t>
  </si>
  <si>
    <t>Remises habituelles inscrites - Remise globale de 9 % - Escompte de 2 % -
 TVA 5,5 % alimentation - TVA 20 % pour le reste</t>
  </si>
  <si>
    <t>Remises habituelles inscrites - Escompte 1 % 
TVA 5,5 % alimentation- TVA 20 % pour le reste</t>
  </si>
  <si>
    <t>Remises habituelles inscrites - Remise globale de 11 % - Escompte de 2 % -
TVA 5,5 % alimentation- TVA 20 % pour le reste</t>
  </si>
  <si>
    <t>Remises habituelles inscrites - Escompte 1 % - Remise globlae 5 % - 
TVA 5,5 % alimentation - TVA 20 % pour le 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</si>
</sst>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6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indent="1"/>
    </xf>
    <xf numFmtId="165" fontId="16" fillId="0" borderId="9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0" xfId="0" applyFont="1" applyFill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3" xfId="0" applyFont="1" applyFill="1" applyBorder="1" applyAlignment="1">
      <alignment vertical="center"/>
    </xf>
    <xf numFmtId="0" fontId="16" fillId="10" borderId="24" xfId="0" applyFont="1" applyFill="1" applyBorder="1" applyAlignment="1">
      <alignment vertical="center"/>
    </xf>
    <xf numFmtId="166" fontId="16" fillId="10" borderId="11" xfId="19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3" fillId="0" borderId="2" xfId="19" applyFont="1" applyBorder="1" applyAlignment="1">
      <alignment horizontal="center" vertical="center"/>
    </xf>
    <xf numFmtId="0" fontId="21" fillId="9" borderId="10" xfId="0" applyFont="1" applyFill="1" applyBorder="1" applyAlignment="1"/>
    <xf numFmtId="4" fontId="22" fillId="0" borderId="2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10" borderId="0" xfId="0" applyFont="1" applyFill="1" applyAlignment="1">
      <alignment vertical="center"/>
    </xf>
    <xf numFmtId="0" fontId="16" fillId="10" borderId="26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6" xfId="0" applyFont="1" applyFill="1" applyBorder="1" applyAlignment="1">
      <alignment horizontal="left" vertical="center" indent="1"/>
    </xf>
    <xf numFmtId="0" fontId="16" fillId="11" borderId="28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165" fontId="16" fillId="0" borderId="30" xfId="0" applyNumberFormat="1" applyFont="1" applyBorder="1" applyAlignment="1">
      <alignment horizontal="left" vertical="center" indent="1"/>
    </xf>
    <xf numFmtId="0" fontId="16" fillId="0" borderId="12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6" fillId="0" borderId="12" xfId="0" applyFont="1" applyBorder="1" applyAlignment="1">
      <alignment wrapText="1"/>
    </xf>
    <xf numFmtId="2" fontId="16" fillId="0" borderId="12" xfId="0" applyNumberFormat="1" applyFont="1" applyBorder="1" applyAlignment="1">
      <alignment horizontal="center" wrapText="1"/>
    </xf>
    <xf numFmtId="2" fontId="16" fillId="0" borderId="12" xfId="0" applyNumberFormat="1" applyFont="1" applyBorder="1" applyAlignment="1">
      <alignment horizontal="center" vertical="center"/>
    </xf>
    <xf numFmtId="9" fontId="23" fillId="0" borderId="12" xfId="19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 wrapText="1"/>
    </xf>
    <xf numFmtId="9" fontId="16" fillId="0" borderId="4" xfId="19" applyFont="1" applyBorder="1" applyAlignment="1">
      <alignment horizontal="left" vertical="center" indent="1"/>
    </xf>
    <xf numFmtId="9" fontId="16" fillId="0" borderId="4" xfId="19" applyFont="1" applyBorder="1" applyAlignment="1">
      <alignment horizontal="right" vertical="center" indent="1"/>
    </xf>
    <xf numFmtId="4" fontId="22" fillId="10" borderId="23" xfId="0" applyNumberFormat="1" applyFont="1" applyFill="1" applyBorder="1" applyAlignment="1">
      <alignment vertical="center"/>
    </xf>
    <xf numFmtId="166" fontId="22" fillId="10" borderId="0" xfId="19" applyNumberFormat="1" applyFont="1" applyFill="1" applyBorder="1" applyAlignment="1">
      <alignment horizontal="center" vertical="center"/>
    </xf>
    <xf numFmtId="43" fontId="22" fillId="10" borderId="26" xfId="1" applyFont="1" applyFill="1" applyBorder="1" applyAlignment="1">
      <alignment vertical="center"/>
    </xf>
    <xf numFmtId="4" fontId="22" fillId="10" borderId="22" xfId="0" applyNumberFormat="1" applyFont="1" applyFill="1" applyBorder="1" applyAlignment="1">
      <alignment horizontal="center" vertical="center"/>
    </xf>
    <xf numFmtId="9" fontId="22" fillId="10" borderId="0" xfId="19" applyFont="1" applyFill="1" applyBorder="1" applyAlignment="1">
      <alignment horizontal="center" vertical="center"/>
    </xf>
    <xf numFmtId="43" fontId="22" fillId="0" borderId="2" xfId="1" applyFont="1" applyBorder="1" applyAlignment="1">
      <alignment vertical="center"/>
    </xf>
    <xf numFmtId="43" fontId="22" fillId="10" borderId="15" xfId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165" fontId="15" fillId="0" borderId="9" xfId="0" applyNumberFormat="1" applyFont="1" applyBorder="1" applyAlignment="1">
      <alignment horizontal="left" vertical="center" indent="1"/>
    </xf>
    <xf numFmtId="0" fontId="23" fillId="0" borderId="2" xfId="19" applyNumberFormat="1" applyFont="1" applyBorder="1" applyAlignment="1">
      <alignment horizontal="center" vertical="center"/>
    </xf>
    <xf numFmtId="0" fontId="23" fillId="0" borderId="12" xfId="19" applyNumberFormat="1" applyFont="1" applyBorder="1" applyAlignment="1">
      <alignment horizontal="center" vertical="center"/>
    </xf>
    <xf numFmtId="0" fontId="24" fillId="9" borderId="10" xfId="0" applyFont="1" applyFill="1" applyBorder="1" applyAlignment="1">
      <alignment vertical="center"/>
    </xf>
    <xf numFmtId="2" fontId="16" fillId="0" borderId="12" xfId="0" applyNumberFormat="1" applyFont="1" applyBorder="1" applyAlignment="1">
      <alignment horizontal="center" vertical="center" wrapText="1"/>
    </xf>
    <xf numFmtId="0" fontId="16" fillId="10" borderId="24" xfId="0" quotePrefix="1" applyFont="1" applyFill="1" applyBorder="1" applyAlignment="1">
      <alignment horizontal="left" vertical="center"/>
    </xf>
    <xf numFmtId="0" fontId="16" fillId="10" borderId="23" xfId="0" quotePrefix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textRotation="255" wrapText="1"/>
    </xf>
    <xf numFmtId="9" fontId="16" fillId="10" borderId="0" xfId="19" applyFont="1" applyFill="1" applyAlignment="1">
      <alignment horizontal="center" vertical="center"/>
    </xf>
    <xf numFmtId="0" fontId="25" fillId="0" borderId="12" xfId="0" applyFont="1" applyBorder="1" applyAlignment="1">
      <alignment horizontal="center" vertical="center" textRotation="255" wrapText="1"/>
    </xf>
    <xf numFmtId="0" fontId="16" fillId="0" borderId="3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2" fontId="16" fillId="0" borderId="31" xfId="0" applyNumberFormat="1" applyFont="1" applyBorder="1" applyAlignment="1">
      <alignment horizontal="center" vertical="center" wrapText="1"/>
    </xf>
    <xf numFmtId="9" fontId="23" fillId="0" borderId="31" xfId="19" applyFont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21" fillId="9" borderId="0" xfId="0" applyFont="1" applyFill="1" applyBorder="1" applyAlignment="1"/>
    <xf numFmtId="0" fontId="16" fillId="0" borderId="12" xfId="0" applyFont="1" applyBorder="1" applyAlignment="1">
      <alignment horizontal="center" vertical="center" wrapText="1"/>
    </xf>
    <xf numFmtId="9" fontId="22" fillId="0" borderId="4" xfId="19" applyFont="1" applyBorder="1" applyAlignment="1">
      <alignment horizontal="left" vertical="center" inden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5" fillId="9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733425</xdr:colOff>
      <xdr:row>23</xdr:row>
      <xdr:rowOff>7619</xdr:rowOff>
    </xdr:from>
    <xdr:to>
      <xdr:col>28</xdr:col>
      <xdr:colOff>361948</xdr:colOff>
      <xdr:row>25</xdr:row>
      <xdr:rowOff>952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DC1D4D-AB1B-48BD-AFA2-53237B3E46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0205" y="4876799"/>
          <a:ext cx="441960" cy="5524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439F4557-54C2-4E55-80A8-2FB585E9C8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0330" y="5891212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733425</xdr:colOff>
      <xdr:row>23</xdr:row>
      <xdr:rowOff>7619</xdr:rowOff>
    </xdr:from>
    <xdr:to>
      <xdr:col>28</xdr:col>
      <xdr:colOff>365759</xdr:colOff>
      <xdr:row>25</xdr:row>
      <xdr:rowOff>952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E1D1464-62D2-4F3E-9B19-D474954587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9905" y="5867399"/>
          <a:ext cx="445769" cy="5629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27</xdr:col>
      <xdr:colOff>733425</xdr:colOff>
      <xdr:row>50</xdr:row>
      <xdr:rowOff>7619</xdr:rowOff>
    </xdr:from>
    <xdr:ext cx="448151" cy="562928"/>
    <xdr:pic>
      <xdr:nvPicPr>
        <xdr:cNvPr id="6" name="Image 5">
          <a:extLst>
            <a:ext uri="{FF2B5EF4-FFF2-40B4-BE49-F238E27FC236}">
              <a16:creationId xmlns:a16="http://schemas.microsoft.com/office/drawing/2014/main" id="{2BD7620E-37CF-4712-939E-369148CD1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9905" y="12639674"/>
          <a:ext cx="44815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D4CA-8FBD-49D6-9436-03F3C30BA622}">
  <sheetPr>
    <tabColor theme="5" tint="-0.499984740745262"/>
    <pageSetUpPr fitToPage="1"/>
  </sheetPr>
  <dimension ref="B3:AMN1048540"/>
  <sheetViews>
    <sheetView showGridLines="0" tabSelected="1" view="pageBreakPreview" zoomScale="80" zoomScaleNormal="100" zoomScaleSheetLayoutView="80" workbookViewId="0">
      <selection activeCell="L37" sqref="L37:N37"/>
    </sheetView>
  </sheetViews>
  <sheetFormatPr baseColWidth="10" defaultRowHeight="14.1" customHeight="1" x14ac:dyDescent="0.3"/>
  <cols>
    <col min="1" max="1" width="1.296875" style="2" customWidth="1"/>
    <col min="2" max="2" width="17.19921875" style="1" customWidth="1"/>
    <col min="3" max="3" width="7.09765625" style="1" customWidth="1"/>
    <col min="4" max="4" width="20.796875" style="1" customWidth="1"/>
    <col min="5" max="5" width="8.59765625" style="1" customWidth="1"/>
    <col min="6" max="6" width="9.69921875" style="1" customWidth="1"/>
    <col min="7" max="7" width="7.59765625" style="1" customWidth="1"/>
    <col min="8" max="8" width="8.59765625" style="1" customWidth="1"/>
    <col min="9" max="9" width="14.59765625" style="1" customWidth="1"/>
    <col min="10" max="10" width="2.796875" style="1" customWidth="1"/>
    <col min="11" max="11" width="1.296875" style="2" customWidth="1"/>
    <col min="12" max="12" width="14.898437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7.796875" style="1" customWidth="1"/>
    <col min="17" max="17" width="7.69921875" style="1" customWidth="1"/>
    <col min="18" max="18" width="10.8984375" style="1" customWidth="1"/>
    <col min="19" max="19" width="12.5" style="1" customWidth="1"/>
    <col min="20" max="20" width="3.39843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5" customFormat="1" ht="32.4" customHeight="1" x14ac:dyDescent="0.35">
      <c r="B3" s="103" t="s">
        <v>49</v>
      </c>
      <c r="C3" s="103"/>
      <c r="D3" s="103"/>
      <c r="E3" s="103"/>
      <c r="F3" s="103"/>
      <c r="G3" s="104" t="s">
        <v>18</v>
      </c>
      <c r="H3" s="103"/>
      <c r="I3" s="103"/>
      <c r="J3" s="103"/>
      <c r="L3" s="32" t="s">
        <v>50</v>
      </c>
      <c r="M3" s="32"/>
      <c r="N3" s="32"/>
      <c r="O3" s="32"/>
      <c r="P3" s="32"/>
      <c r="Q3" s="50" t="s">
        <v>18</v>
      </c>
      <c r="R3" s="32"/>
      <c r="S3" s="33"/>
      <c r="T3" s="103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</row>
    <row r="4" spans="2:1028" ht="16.95" customHeight="1" x14ac:dyDescent="0.3">
      <c r="B4" s="116" t="s">
        <v>0</v>
      </c>
      <c r="C4" s="116"/>
      <c r="D4" s="116"/>
      <c r="E4" s="116"/>
      <c r="F4" s="116"/>
      <c r="G4" s="116"/>
      <c r="H4" s="116"/>
      <c r="I4" s="116"/>
      <c r="J4" s="116"/>
      <c r="L4" s="125" t="s">
        <v>0</v>
      </c>
      <c r="M4" s="125"/>
      <c r="N4" s="125"/>
      <c r="O4" s="125"/>
      <c r="P4" s="125"/>
      <c r="Q4" s="125"/>
      <c r="R4" s="125"/>
      <c r="S4" s="125"/>
    </row>
    <row r="5" spans="2:1028" s="1" customFormat="1" ht="40.200000000000003" customHeight="1" x14ac:dyDescent="0.25">
      <c r="B5" s="124" t="s">
        <v>66</v>
      </c>
      <c r="C5" s="124"/>
      <c r="D5" s="124"/>
      <c r="E5" s="124"/>
      <c r="F5" s="124"/>
      <c r="G5" s="124"/>
      <c r="H5" s="124"/>
      <c r="I5" s="124"/>
      <c r="J5" s="124"/>
      <c r="L5" s="124" t="s">
        <v>67</v>
      </c>
      <c r="M5" s="126"/>
      <c r="N5" s="126"/>
      <c r="O5" s="126"/>
      <c r="P5" s="126"/>
      <c r="Q5" s="126"/>
      <c r="R5" s="126"/>
      <c r="S5" s="126"/>
      <c r="T5" s="126"/>
    </row>
    <row r="7" spans="2:1028" ht="16.95" customHeight="1" x14ac:dyDescent="0.3">
      <c r="B7" s="120" t="s">
        <v>1</v>
      </c>
      <c r="C7" s="120"/>
      <c r="D7" s="120"/>
      <c r="E7" s="120"/>
      <c r="F7" s="120"/>
      <c r="G7" s="120"/>
      <c r="H7" s="120"/>
      <c r="I7" s="120"/>
      <c r="J7" s="120"/>
      <c r="L7" s="120" t="s">
        <v>1</v>
      </c>
      <c r="M7" s="120"/>
      <c r="N7" s="120"/>
      <c r="O7" s="120"/>
      <c r="P7" s="120"/>
      <c r="Q7" s="120"/>
      <c r="R7" s="120"/>
      <c r="S7" s="120"/>
      <c r="T7" s="120"/>
    </row>
    <row r="8" spans="2:1028" s="12" customFormat="1" ht="41.4" customHeight="1" x14ac:dyDescent="0.3">
      <c r="B8" s="124" t="s">
        <v>2</v>
      </c>
      <c r="C8" s="124"/>
      <c r="D8" s="124"/>
      <c r="E8" s="89" t="s">
        <v>3</v>
      </c>
      <c r="F8" s="89" t="s">
        <v>4</v>
      </c>
      <c r="G8" s="89" t="s">
        <v>27</v>
      </c>
      <c r="H8" s="89" t="s">
        <v>12</v>
      </c>
      <c r="I8" s="89" t="s">
        <v>5</v>
      </c>
      <c r="J8" s="94" t="s">
        <v>9</v>
      </c>
      <c r="L8" s="117" t="s">
        <v>2</v>
      </c>
      <c r="M8" s="118"/>
      <c r="N8" s="119"/>
      <c r="O8" s="95" t="s">
        <v>3</v>
      </c>
      <c r="P8" s="96" t="s">
        <v>4</v>
      </c>
      <c r="Q8" s="97" t="s">
        <v>27</v>
      </c>
      <c r="R8" s="96" t="s">
        <v>12</v>
      </c>
      <c r="S8" s="96" t="s">
        <v>5</v>
      </c>
      <c r="T8" s="92" t="s">
        <v>9</v>
      </c>
    </row>
    <row r="9" spans="2:1028" s="12" customFormat="1" ht="25.05" customHeight="1" x14ac:dyDescent="0.3">
      <c r="B9" s="127" t="s">
        <v>19</v>
      </c>
      <c r="C9" s="128"/>
      <c r="D9" s="129"/>
      <c r="E9" s="100">
        <v>150</v>
      </c>
      <c r="F9" s="101">
        <v>10.31</v>
      </c>
      <c r="G9" s="102">
        <v>0.25</v>
      </c>
      <c r="H9" s="96"/>
      <c r="I9" s="96"/>
      <c r="J9" s="100"/>
      <c r="L9" s="107" t="s">
        <v>28</v>
      </c>
      <c r="M9" s="108"/>
      <c r="N9" s="109"/>
      <c r="O9" s="9">
        <v>23</v>
      </c>
      <c r="P9" s="30">
        <v>21.8</v>
      </c>
      <c r="Q9" s="49">
        <v>0.15</v>
      </c>
      <c r="R9" s="10"/>
      <c r="S9" s="10"/>
      <c r="T9" s="89"/>
    </row>
    <row r="10" spans="2:1028" s="12" customFormat="1" ht="25.05" customHeight="1" x14ac:dyDescent="0.3">
      <c r="B10" s="107" t="s">
        <v>20</v>
      </c>
      <c r="C10" s="108"/>
      <c r="D10" s="109"/>
      <c r="E10" s="89">
        <v>23</v>
      </c>
      <c r="F10" s="86">
        <v>8.4600000000000009</v>
      </c>
      <c r="G10" s="69">
        <v>0.1</v>
      </c>
      <c r="H10" s="10"/>
      <c r="I10" s="10"/>
      <c r="J10" s="89"/>
      <c r="L10" s="107" t="s">
        <v>29</v>
      </c>
      <c r="M10" s="108"/>
      <c r="N10" s="109"/>
      <c r="O10" s="9">
        <v>120</v>
      </c>
      <c r="P10" s="30">
        <v>20.239999999999998</v>
      </c>
      <c r="Q10" s="49">
        <v>7.0000000000000007E-2</v>
      </c>
      <c r="R10" s="10"/>
      <c r="S10" s="10"/>
      <c r="T10" s="89"/>
    </row>
    <row r="11" spans="2:1028" s="1" customFormat="1" ht="25.05" customHeight="1" x14ac:dyDescent="0.25">
      <c r="B11" s="107" t="s">
        <v>21</v>
      </c>
      <c r="C11" s="108"/>
      <c r="D11" s="109"/>
      <c r="E11" s="91">
        <v>88</v>
      </c>
      <c r="F11" s="68">
        <v>5.05</v>
      </c>
      <c r="G11" s="69">
        <v>0.09</v>
      </c>
      <c r="H11" s="65"/>
      <c r="I11" s="15"/>
      <c r="J11" s="90"/>
      <c r="L11" s="107" t="s">
        <v>30</v>
      </c>
      <c r="M11" s="108"/>
      <c r="N11" s="109"/>
      <c r="O11" s="14">
        <v>48</v>
      </c>
      <c r="P11" s="31">
        <v>17.96</v>
      </c>
      <c r="Q11" s="49">
        <v>0.04</v>
      </c>
      <c r="R11" s="15"/>
      <c r="S11" s="15"/>
      <c r="T11" s="90"/>
    </row>
    <row r="12" spans="2:1028" s="1" customFormat="1" ht="25.05" customHeight="1" x14ac:dyDescent="0.25">
      <c r="B12" s="107" t="s">
        <v>22</v>
      </c>
      <c r="C12" s="108"/>
      <c r="D12" s="109"/>
      <c r="E12" s="91">
        <v>100</v>
      </c>
      <c r="F12" s="68">
        <v>5.79</v>
      </c>
      <c r="G12" s="69"/>
      <c r="H12" s="65"/>
      <c r="I12" s="15"/>
      <c r="J12" s="90"/>
      <c r="L12" s="107" t="s">
        <v>31</v>
      </c>
      <c r="M12" s="108"/>
      <c r="N12" s="109"/>
      <c r="O12" s="14">
        <v>75</v>
      </c>
      <c r="P12" s="31">
        <v>19.71</v>
      </c>
      <c r="Q12" s="49">
        <v>0.12</v>
      </c>
      <c r="R12" s="15"/>
      <c r="S12" s="15"/>
      <c r="T12" s="90"/>
    </row>
    <row r="13" spans="2:1028" s="12" customFormat="1" ht="25.05" customHeight="1" x14ac:dyDescent="0.3">
      <c r="B13" s="107" t="s">
        <v>23</v>
      </c>
      <c r="C13" s="108"/>
      <c r="D13" s="109"/>
      <c r="E13" s="89">
        <v>50</v>
      </c>
      <c r="F13" s="86">
        <v>4.97</v>
      </c>
      <c r="G13" s="69"/>
      <c r="H13" s="10"/>
      <c r="I13" s="10"/>
      <c r="J13" s="90"/>
      <c r="L13" s="107" t="s">
        <v>32</v>
      </c>
      <c r="M13" s="108"/>
      <c r="N13" s="109"/>
      <c r="O13" s="9">
        <v>22</v>
      </c>
      <c r="P13" s="30">
        <v>14.99</v>
      </c>
      <c r="Q13" s="49"/>
      <c r="R13" s="10"/>
      <c r="S13" s="10"/>
      <c r="T13" s="90"/>
    </row>
    <row r="14" spans="2:1028" s="12" customFormat="1" ht="25.05" customHeight="1" x14ac:dyDescent="0.3">
      <c r="B14" s="107" t="s">
        <v>24</v>
      </c>
      <c r="C14" s="108"/>
      <c r="D14" s="109"/>
      <c r="E14" s="89">
        <v>60</v>
      </c>
      <c r="F14" s="86">
        <v>5.79</v>
      </c>
      <c r="G14" s="69">
        <v>0.11</v>
      </c>
      <c r="H14" s="10"/>
      <c r="I14" s="10"/>
      <c r="J14" s="90"/>
      <c r="L14" s="107" t="s">
        <v>33</v>
      </c>
      <c r="M14" s="108"/>
      <c r="N14" s="109"/>
      <c r="O14" s="9">
        <v>10</v>
      </c>
      <c r="P14" s="30">
        <v>14.99</v>
      </c>
      <c r="Q14" s="49"/>
      <c r="R14" s="10"/>
      <c r="S14" s="10"/>
      <c r="T14" s="90"/>
    </row>
    <row r="15" spans="2:1028" s="1" customFormat="1" ht="25.05" customHeight="1" x14ac:dyDescent="0.25">
      <c r="B15" s="107" t="s">
        <v>25</v>
      </c>
      <c r="C15" s="108"/>
      <c r="D15" s="109"/>
      <c r="E15" s="91">
        <v>30</v>
      </c>
      <c r="F15" s="68">
        <v>5.05</v>
      </c>
      <c r="G15" s="69"/>
      <c r="H15" s="65"/>
      <c r="I15" s="15"/>
      <c r="J15" s="90"/>
      <c r="L15" s="107" t="s">
        <v>34</v>
      </c>
      <c r="M15" s="108"/>
      <c r="N15" s="109"/>
      <c r="O15" s="14">
        <v>65</v>
      </c>
      <c r="P15" s="31">
        <v>20.52</v>
      </c>
      <c r="Q15" s="49">
        <v>0.13</v>
      </c>
      <c r="R15" s="15"/>
      <c r="S15" s="15"/>
      <c r="T15" s="90"/>
    </row>
    <row r="16" spans="2:1028" s="1" customFormat="1" ht="25.05" customHeight="1" x14ac:dyDescent="0.25">
      <c r="B16" s="107" t="s">
        <v>59</v>
      </c>
      <c r="C16" s="108"/>
      <c r="D16" s="109"/>
      <c r="E16" s="91">
        <v>120</v>
      </c>
      <c r="F16" s="68">
        <v>1.0900000000000001</v>
      </c>
      <c r="G16" s="69">
        <v>0.05</v>
      </c>
      <c r="H16" s="65"/>
      <c r="I16" s="15"/>
      <c r="J16" s="90"/>
      <c r="L16" s="107" t="s">
        <v>35</v>
      </c>
      <c r="M16" s="108"/>
      <c r="N16" s="109"/>
      <c r="O16" s="14">
        <v>65</v>
      </c>
      <c r="P16" s="31">
        <v>21.8</v>
      </c>
      <c r="Q16" s="49"/>
      <c r="R16" s="15"/>
      <c r="S16" s="15"/>
      <c r="T16" s="90"/>
    </row>
    <row r="17" spans="2:1028" s="1" customFormat="1" ht="19.95" customHeight="1" x14ac:dyDescent="0.25">
      <c r="B17" s="40"/>
      <c r="C17" s="25"/>
      <c r="D17" s="25"/>
      <c r="E17" s="24"/>
      <c r="F17" s="38" t="s">
        <v>6</v>
      </c>
      <c r="G17" s="22"/>
      <c r="H17" s="16"/>
      <c r="I17" s="17"/>
      <c r="L17" s="40"/>
      <c r="M17" s="25"/>
      <c r="N17" s="25"/>
      <c r="O17" s="36"/>
      <c r="P17" s="37" t="s">
        <v>6</v>
      </c>
      <c r="Q17" s="4"/>
      <c r="R17" s="16"/>
      <c r="S17" s="17"/>
    </row>
    <row r="18" spans="2:1028" s="1" customFormat="1" ht="19.95" customHeight="1" x14ac:dyDescent="0.25">
      <c r="B18" s="18"/>
      <c r="C18" s="24"/>
      <c r="D18" s="24"/>
      <c r="E18" s="24"/>
      <c r="F18" s="37" t="s">
        <v>16</v>
      </c>
      <c r="G18" s="4"/>
      <c r="H18" s="19"/>
      <c r="I18" s="17"/>
      <c r="L18" s="18"/>
      <c r="M18" s="24"/>
      <c r="N18" s="24"/>
      <c r="O18" s="24"/>
      <c r="P18" s="37" t="s">
        <v>16</v>
      </c>
      <c r="Q18" s="4"/>
      <c r="R18" s="19"/>
      <c r="S18" s="17"/>
    </row>
    <row r="19" spans="2:1028" s="1" customFormat="1" ht="19.95" customHeight="1" x14ac:dyDescent="0.25">
      <c r="B19" s="110" t="s">
        <v>13</v>
      </c>
      <c r="C19" s="111"/>
      <c r="D19" s="112"/>
      <c r="E19" s="24"/>
      <c r="F19" s="37" t="s">
        <v>11</v>
      </c>
      <c r="G19" s="4"/>
      <c r="H19" s="20"/>
      <c r="I19" s="17"/>
      <c r="L19" s="110" t="s">
        <v>13</v>
      </c>
      <c r="M19" s="111"/>
      <c r="N19" s="112"/>
      <c r="O19" s="24"/>
      <c r="P19" s="37" t="s">
        <v>11</v>
      </c>
      <c r="Q19" s="4"/>
      <c r="R19" s="20"/>
      <c r="S19" s="17"/>
    </row>
    <row r="20" spans="2:1028" s="1" customFormat="1" ht="19.95" customHeight="1" x14ac:dyDescent="0.25">
      <c r="B20" s="45" t="s">
        <v>14</v>
      </c>
      <c r="C20" s="53" t="s">
        <v>15</v>
      </c>
      <c r="D20" s="53" t="s">
        <v>9</v>
      </c>
      <c r="E20" s="58"/>
      <c r="F20" s="58" t="s">
        <v>7</v>
      </c>
      <c r="G20" s="48" t="s">
        <v>17</v>
      </c>
      <c r="H20" s="21"/>
      <c r="I20" s="17"/>
      <c r="L20" s="45" t="s">
        <v>14</v>
      </c>
      <c r="M20" s="46" t="s">
        <v>15</v>
      </c>
      <c r="N20" s="47" t="s">
        <v>9</v>
      </c>
      <c r="O20" s="24"/>
      <c r="P20" s="37" t="s">
        <v>7</v>
      </c>
      <c r="Q20" s="48" t="s">
        <v>17</v>
      </c>
      <c r="R20" s="21"/>
      <c r="S20" s="17"/>
    </row>
    <row r="21" spans="2:1028" s="1" customFormat="1" ht="19.95" customHeight="1" x14ac:dyDescent="0.25">
      <c r="B21" s="88" t="s">
        <v>65</v>
      </c>
      <c r="C21" s="39">
        <v>5.5E-2</v>
      </c>
      <c r="D21" s="54"/>
      <c r="E21" s="59"/>
      <c r="F21" s="60" t="s">
        <v>8</v>
      </c>
      <c r="G21" s="4"/>
      <c r="H21" s="20"/>
      <c r="I21" s="17"/>
      <c r="L21" s="88" t="s">
        <v>65</v>
      </c>
      <c r="M21" s="39">
        <v>5.5E-2</v>
      </c>
      <c r="N21" s="54"/>
      <c r="O21" s="24"/>
      <c r="P21" s="37" t="s">
        <v>8</v>
      </c>
      <c r="Q21" s="4"/>
      <c r="R21" s="20"/>
      <c r="S21" s="17"/>
    </row>
    <row r="22" spans="2:1028" s="1" customFormat="1" ht="19.95" customHeight="1" x14ac:dyDescent="0.25">
      <c r="B22" s="87" t="s">
        <v>64</v>
      </c>
      <c r="C22" s="93">
        <v>0.2</v>
      </c>
      <c r="D22" s="53"/>
      <c r="E22" s="58"/>
      <c r="F22" s="113" t="s">
        <v>9</v>
      </c>
      <c r="G22" s="114"/>
      <c r="H22" s="115"/>
      <c r="I22" s="17"/>
      <c r="L22" s="87" t="s">
        <v>64</v>
      </c>
      <c r="M22" s="55">
        <v>0.2</v>
      </c>
      <c r="N22" s="47"/>
      <c r="O22" s="24"/>
      <c r="P22" s="37" t="s">
        <v>9</v>
      </c>
      <c r="Q22" s="4"/>
      <c r="R22" s="21"/>
      <c r="S22" s="17"/>
    </row>
    <row r="23" spans="2:1028" s="1" customFormat="1" ht="19.95" customHeight="1" x14ac:dyDescent="0.25">
      <c r="B23" s="42"/>
      <c r="C23" s="43"/>
      <c r="D23" s="44"/>
      <c r="E23" s="59"/>
      <c r="F23" s="61" t="s">
        <v>10</v>
      </c>
      <c r="G23" s="62"/>
      <c r="H23" s="63"/>
      <c r="I23" s="17"/>
      <c r="L23" s="42"/>
      <c r="M23" s="43"/>
      <c r="N23" s="44"/>
      <c r="O23" s="24"/>
      <c r="P23" s="38" t="s">
        <v>10</v>
      </c>
      <c r="Q23" s="22"/>
      <c r="R23" s="23"/>
      <c r="S23" s="17"/>
    </row>
    <row r="24" spans="2:1028" s="1" customFormat="1" ht="16.95" customHeight="1" x14ac:dyDescent="0.25">
      <c r="B24" s="24"/>
      <c r="C24" s="24"/>
      <c r="D24" s="24"/>
      <c r="E24" s="24"/>
      <c r="F24" s="25"/>
      <c r="G24" s="25"/>
      <c r="H24" s="26"/>
      <c r="I24" s="27"/>
      <c r="L24" s="24"/>
      <c r="M24" s="24"/>
      <c r="N24" s="24"/>
      <c r="O24" s="24"/>
      <c r="P24" s="25"/>
      <c r="Q24" s="25"/>
      <c r="R24" s="26"/>
      <c r="S24" s="27"/>
    </row>
    <row r="25" spans="2:1028" s="1" customFormat="1" ht="28.35" customHeight="1" x14ac:dyDescent="0.25">
      <c r="B25" s="3" t="s">
        <v>38</v>
      </c>
      <c r="C25" s="4"/>
      <c r="D25" s="4"/>
      <c r="E25" s="8"/>
      <c r="F25" s="28"/>
      <c r="G25" s="7"/>
      <c r="H25" s="7"/>
      <c r="I25" s="17"/>
      <c r="L25" s="3" t="s">
        <v>38</v>
      </c>
      <c r="M25" s="4"/>
      <c r="N25" s="4"/>
      <c r="O25" s="8"/>
      <c r="P25" s="28"/>
      <c r="Q25" s="7"/>
      <c r="R25" s="7"/>
      <c r="S25" s="17"/>
    </row>
    <row r="30" spans="2:1028" s="35" customFormat="1" ht="32.4" customHeight="1" x14ac:dyDescent="0.35">
      <c r="B30" s="103" t="s">
        <v>39</v>
      </c>
      <c r="C30" s="103"/>
      <c r="D30" s="103"/>
      <c r="E30" s="103"/>
      <c r="F30" s="103"/>
      <c r="G30" s="104" t="s">
        <v>18</v>
      </c>
      <c r="H30" s="103"/>
      <c r="I30" s="103"/>
      <c r="J30" s="103"/>
      <c r="L30" s="103" t="s">
        <v>40</v>
      </c>
      <c r="M30" s="103"/>
      <c r="N30" s="103"/>
      <c r="O30" s="103"/>
      <c r="P30" s="103"/>
      <c r="Q30" s="104" t="s">
        <v>18</v>
      </c>
      <c r="R30" s="103"/>
      <c r="S30" s="103"/>
      <c r="T30" s="103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</row>
    <row r="31" spans="2:1028" ht="25.05" customHeight="1" x14ac:dyDescent="0.3">
      <c r="B31" s="116" t="s">
        <v>0</v>
      </c>
      <c r="C31" s="116"/>
      <c r="D31" s="116"/>
      <c r="E31" s="116"/>
      <c r="F31" s="116"/>
      <c r="G31" s="116"/>
      <c r="H31" s="116"/>
      <c r="I31" s="116"/>
      <c r="J31" s="116"/>
      <c r="L31" s="116" t="s">
        <v>0</v>
      </c>
      <c r="M31" s="116"/>
      <c r="N31" s="116"/>
      <c r="O31" s="116"/>
      <c r="P31" s="116"/>
      <c r="Q31" s="116"/>
      <c r="R31" s="116"/>
      <c r="S31" s="116"/>
      <c r="T31" s="116"/>
    </row>
    <row r="32" spans="2:1028" s="11" customFormat="1" ht="43.2" customHeight="1" x14ac:dyDescent="0.25">
      <c r="B32" s="121" t="s">
        <v>68</v>
      </c>
      <c r="C32" s="122"/>
      <c r="D32" s="122"/>
      <c r="E32" s="122"/>
      <c r="F32" s="122"/>
      <c r="G32" s="122"/>
      <c r="H32" s="122"/>
      <c r="I32" s="122"/>
      <c r="J32" s="123"/>
      <c r="L32" s="124" t="s">
        <v>69</v>
      </c>
      <c r="M32" s="124"/>
      <c r="N32" s="124"/>
      <c r="O32" s="124"/>
      <c r="P32" s="124"/>
      <c r="Q32" s="124"/>
      <c r="R32" s="124"/>
      <c r="S32" s="124"/>
      <c r="T32" s="124"/>
    </row>
    <row r="33" spans="2:20" ht="25.05" customHeight="1" x14ac:dyDescent="0.3"/>
    <row r="34" spans="2:20" ht="25.05" customHeight="1" x14ac:dyDescent="0.3">
      <c r="B34" s="120" t="s">
        <v>1</v>
      </c>
      <c r="C34" s="120"/>
      <c r="D34" s="120"/>
      <c r="E34" s="120"/>
      <c r="F34" s="120"/>
      <c r="G34" s="120"/>
      <c r="H34" s="120"/>
      <c r="I34" s="120"/>
      <c r="J34" s="120"/>
      <c r="L34" s="120" t="s">
        <v>1</v>
      </c>
      <c r="M34" s="120"/>
      <c r="N34" s="120"/>
      <c r="O34" s="120"/>
      <c r="P34" s="120"/>
      <c r="Q34" s="120"/>
      <c r="R34" s="120"/>
      <c r="S34" s="120"/>
      <c r="T34" s="120"/>
    </row>
    <row r="35" spans="2:20" s="12" customFormat="1" ht="43.8" customHeight="1" x14ac:dyDescent="0.3">
      <c r="B35" s="117" t="s">
        <v>2</v>
      </c>
      <c r="C35" s="118"/>
      <c r="D35" s="119"/>
      <c r="E35" s="95" t="s">
        <v>3</v>
      </c>
      <c r="F35" s="99" t="s">
        <v>4</v>
      </c>
      <c r="G35" s="95" t="s">
        <v>27</v>
      </c>
      <c r="H35" s="96" t="s">
        <v>12</v>
      </c>
      <c r="I35" s="98" t="s">
        <v>5</v>
      </c>
      <c r="J35" s="92" t="s">
        <v>9</v>
      </c>
      <c r="L35" s="117" t="s">
        <v>2</v>
      </c>
      <c r="M35" s="118"/>
      <c r="N35" s="119"/>
      <c r="O35" s="95" t="s">
        <v>3</v>
      </c>
      <c r="P35" s="96" t="s">
        <v>4</v>
      </c>
      <c r="Q35" s="97" t="s">
        <v>27</v>
      </c>
      <c r="R35" s="96" t="s">
        <v>12</v>
      </c>
      <c r="S35" s="98" t="s">
        <v>5</v>
      </c>
      <c r="T35" s="92" t="s">
        <v>9</v>
      </c>
    </row>
    <row r="36" spans="2:20" s="12" customFormat="1" ht="25.05" customHeight="1" x14ac:dyDescent="0.3">
      <c r="B36" s="107" t="s">
        <v>41</v>
      </c>
      <c r="C36" s="108"/>
      <c r="D36" s="109"/>
      <c r="E36" s="89">
        <v>42</v>
      </c>
      <c r="F36" s="86">
        <v>8.83</v>
      </c>
      <c r="G36" s="69">
        <v>0.08</v>
      </c>
      <c r="H36" s="10"/>
      <c r="I36" s="10"/>
      <c r="J36" s="89"/>
      <c r="L36" s="107" t="s">
        <v>51</v>
      </c>
      <c r="M36" s="108"/>
      <c r="N36" s="109"/>
      <c r="O36" s="9">
        <v>20</v>
      </c>
      <c r="P36" s="30">
        <v>10.220000000000001</v>
      </c>
      <c r="Q36" s="49">
        <v>7.0000000000000007E-2</v>
      </c>
      <c r="R36" s="10"/>
      <c r="S36" s="10"/>
      <c r="T36" s="89"/>
    </row>
    <row r="37" spans="2:20" s="12" customFormat="1" ht="25.05" customHeight="1" x14ac:dyDescent="0.3">
      <c r="B37" s="107" t="s">
        <v>42</v>
      </c>
      <c r="C37" s="108"/>
      <c r="D37" s="109"/>
      <c r="E37" s="89">
        <v>50</v>
      </c>
      <c r="F37" s="86">
        <v>2.69</v>
      </c>
      <c r="G37" s="69">
        <v>0.15</v>
      </c>
      <c r="H37" s="10"/>
      <c r="I37" s="10"/>
      <c r="J37" s="89"/>
      <c r="L37" s="107" t="s">
        <v>52</v>
      </c>
      <c r="M37" s="108"/>
      <c r="N37" s="109"/>
      <c r="O37" s="9">
        <v>12</v>
      </c>
      <c r="P37" s="30">
        <v>10.220000000000001</v>
      </c>
      <c r="Q37" s="49">
        <v>0.11</v>
      </c>
      <c r="R37" s="10"/>
      <c r="S37" s="10"/>
      <c r="T37" s="89"/>
    </row>
    <row r="38" spans="2:20" s="1" customFormat="1" ht="25.05" customHeight="1" x14ac:dyDescent="0.25">
      <c r="B38" s="107" t="s">
        <v>43</v>
      </c>
      <c r="C38" s="108"/>
      <c r="D38" s="109"/>
      <c r="E38" s="91">
        <v>87</v>
      </c>
      <c r="F38" s="68">
        <v>2.86</v>
      </c>
      <c r="G38" s="69">
        <v>0.17</v>
      </c>
      <c r="H38" s="65"/>
      <c r="I38" s="15"/>
      <c r="J38" s="90"/>
      <c r="L38" s="107" t="s">
        <v>53</v>
      </c>
      <c r="M38" s="108"/>
      <c r="N38" s="109"/>
      <c r="O38" s="14">
        <v>44</v>
      </c>
      <c r="P38" s="31">
        <v>10.87</v>
      </c>
      <c r="Q38" s="49">
        <v>0.06</v>
      </c>
      <c r="R38" s="15"/>
      <c r="S38" s="15"/>
      <c r="T38" s="90"/>
    </row>
    <row r="39" spans="2:20" s="1" customFormat="1" ht="25.05" customHeight="1" x14ac:dyDescent="0.25">
      <c r="B39" s="107" t="s">
        <v>44</v>
      </c>
      <c r="C39" s="108"/>
      <c r="D39" s="109"/>
      <c r="E39" s="91">
        <v>110</v>
      </c>
      <c r="F39" s="68">
        <v>4.32</v>
      </c>
      <c r="G39" s="69">
        <v>0.33</v>
      </c>
      <c r="H39" s="65"/>
      <c r="I39" s="15"/>
      <c r="J39" s="90"/>
      <c r="L39" s="107" t="s">
        <v>54</v>
      </c>
      <c r="M39" s="108"/>
      <c r="N39" s="109"/>
      <c r="O39" s="14">
        <v>75</v>
      </c>
      <c r="P39" s="31">
        <v>16.27</v>
      </c>
      <c r="Q39" s="49">
        <v>0.25</v>
      </c>
      <c r="R39" s="15"/>
      <c r="S39" s="15"/>
      <c r="T39" s="90"/>
    </row>
    <row r="40" spans="2:20" s="12" customFormat="1" ht="25.05" customHeight="1" x14ac:dyDescent="0.3">
      <c r="B40" s="107" t="s">
        <v>45</v>
      </c>
      <c r="C40" s="108"/>
      <c r="D40" s="109"/>
      <c r="E40" s="89">
        <v>50</v>
      </c>
      <c r="F40" s="86">
        <v>2.9</v>
      </c>
      <c r="G40" s="69"/>
      <c r="H40" s="10"/>
      <c r="I40" s="10"/>
      <c r="J40" s="90"/>
      <c r="L40" s="107" t="s">
        <v>55</v>
      </c>
      <c r="M40" s="108"/>
      <c r="N40" s="109"/>
      <c r="O40" s="9">
        <v>10</v>
      </c>
      <c r="P40" s="30">
        <v>10.87</v>
      </c>
      <c r="Q40" s="49"/>
      <c r="R40" s="10"/>
      <c r="S40" s="10"/>
      <c r="T40" s="90"/>
    </row>
    <row r="41" spans="2:20" s="12" customFormat="1" ht="25.05" customHeight="1" x14ac:dyDescent="0.3">
      <c r="B41" s="107" t="s">
        <v>46</v>
      </c>
      <c r="C41" s="108"/>
      <c r="D41" s="109"/>
      <c r="E41" s="89">
        <v>40</v>
      </c>
      <c r="F41" s="86">
        <v>4.67</v>
      </c>
      <c r="G41" s="69">
        <v>0.08</v>
      </c>
      <c r="H41" s="10"/>
      <c r="I41" s="10"/>
      <c r="J41" s="90"/>
      <c r="L41" s="107" t="s">
        <v>56</v>
      </c>
      <c r="M41" s="108"/>
      <c r="N41" s="109"/>
      <c r="O41" s="9">
        <v>100</v>
      </c>
      <c r="P41" s="30">
        <v>16.34</v>
      </c>
      <c r="Q41" s="49">
        <v>0.03</v>
      </c>
      <c r="R41" s="10"/>
      <c r="S41" s="10"/>
      <c r="T41" s="90"/>
    </row>
    <row r="42" spans="2:20" s="1" customFormat="1" ht="25.05" customHeight="1" x14ac:dyDescent="0.25">
      <c r="B42" s="107" t="s">
        <v>47</v>
      </c>
      <c r="C42" s="108"/>
      <c r="D42" s="109"/>
      <c r="E42" s="91">
        <v>80</v>
      </c>
      <c r="F42" s="68">
        <v>5.54</v>
      </c>
      <c r="G42" s="69"/>
      <c r="H42" s="65"/>
      <c r="I42" s="15"/>
      <c r="J42" s="90"/>
      <c r="L42" s="107" t="s">
        <v>57</v>
      </c>
      <c r="M42" s="108"/>
      <c r="N42" s="109"/>
      <c r="O42" s="14">
        <v>45</v>
      </c>
      <c r="P42" s="31">
        <v>12.26</v>
      </c>
      <c r="Q42" s="49">
        <v>0.09</v>
      </c>
      <c r="R42" s="15"/>
      <c r="S42" s="15"/>
      <c r="T42" s="90"/>
    </row>
    <row r="43" spans="2:20" s="1" customFormat="1" ht="25.05" customHeight="1" x14ac:dyDescent="0.25">
      <c r="B43" s="107" t="s">
        <v>48</v>
      </c>
      <c r="C43" s="108"/>
      <c r="D43" s="109"/>
      <c r="E43" s="91">
        <v>75</v>
      </c>
      <c r="F43" s="68">
        <v>5.05</v>
      </c>
      <c r="G43" s="69">
        <v>0.04</v>
      </c>
      <c r="H43" s="65"/>
      <c r="I43" s="15"/>
      <c r="J43" s="90"/>
      <c r="L43" s="107" t="s">
        <v>58</v>
      </c>
      <c r="M43" s="108"/>
      <c r="N43" s="109"/>
      <c r="O43" s="14">
        <v>50</v>
      </c>
      <c r="P43" s="31">
        <v>14.99</v>
      </c>
      <c r="Q43" s="49"/>
      <c r="R43" s="15"/>
      <c r="S43" s="15"/>
      <c r="T43" s="90"/>
    </row>
    <row r="44" spans="2:20" s="1" customFormat="1" ht="19.95" customHeight="1" x14ac:dyDescent="0.25">
      <c r="B44" s="40"/>
      <c r="C44" s="25"/>
      <c r="D44" s="25"/>
      <c r="E44" s="24"/>
      <c r="F44" s="38" t="s">
        <v>6</v>
      </c>
      <c r="G44" s="22"/>
      <c r="H44" s="16"/>
      <c r="I44" s="17"/>
      <c r="L44" s="40"/>
      <c r="M44" s="25"/>
      <c r="N44" s="25"/>
      <c r="O44" s="36"/>
      <c r="P44" s="37" t="s">
        <v>6</v>
      </c>
      <c r="Q44" s="4"/>
      <c r="R44" s="16"/>
      <c r="S44" s="17"/>
    </row>
    <row r="45" spans="2:20" s="1" customFormat="1" ht="19.95" customHeight="1" x14ac:dyDescent="0.25">
      <c r="B45" s="18"/>
      <c r="C45" s="24"/>
      <c r="D45" s="24"/>
      <c r="E45" s="24"/>
      <c r="F45" s="37" t="s">
        <v>16</v>
      </c>
      <c r="G45" s="4"/>
      <c r="H45" s="19"/>
      <c r="I45" s="17"/>
      <c r="L45" s="18"/>
      <c r="M45" s="24"/>
      <c r="N45" s="24"/>
      <c r="O45" s="24"/>
      <c r="P45" s="37" t="s">
        <v>16</v>
      </c>
      <c r="Q45" s="4"/>
      <c r="R45" s="19"/>
      <c r="S45" s="17"/>
    </row>
    <row r="46" spans="2:20" s="1" customFormat="1" ht="19.95" customHeight="1" x14ac:dyDescent="0.25">
      <c r="B46" s="110" t="s">
        <v>13</v>
      </c>
      <c r="C46" s="111"/>
      <c r="D46" s="112"/>
      <c r="E46" s="24"/>
      <c r="F46" s="37" t="s">
        <v>11</v>
      </c>
      <c r="G46" s="4"/>
      <c r="H46" s="20"/>
      <c r="I46" s="17"/>
      <c r="L46" s="110" t="s">
        <v>13</v>
      </c>
      <c r="M46" s="111"/>
      <c r="N46" s="112"/>
      <c r="O46" s="24"/>
      <c r="P46" s="37" t="s">
        <v>11</v>
      </c>
      <c r="Q46" s="4"/>
      <c r="R46" s="20"/>
      <c r="S46" s="17"/>
    </row>
    <row r="47" spans="2:20" s="1" customFormat="1" ht="19.95" customHeight="1" x14ac:dyDescent="0.25">
      <c r="B47" s="45" t="s">
        <v>14</v>
      </c>
      <c r="C47" s="53" t="s">
        <v>15</v>
      </c>
      <c r="D47" s="53" t="s">
        <v>9</v>
      </c>
      <c r="E47" s="58"/>
      <c r="F47" s="58" t="s">
        <v>7</v>
      </c>
      <c r="G47" s="48" t="s">
        <v>17</v>
      </c>
      <c r="H47" s="21"/>
      <c r="I47" s="17"/>
      <c r="L47" s="45" t="s">
        <v>14</v>
      </c>
      <c r="M47" s="46" t="s">
        <v>15</v>
      </c>
      <c r="N47" s="47" t="s">
        <v>9</v>
      </c>
      <c r="O47" s="24"/>
      <c r="P47" s="37" t="s">
        <v>7</v>
      </c>
      <c r="Q47" s="48" t="s">
        <v>17</v>
      </c>
      <c r="R47" s="21"/>
      <c r="S47" s="17"/>
    </row>
    <row r="48" spans="2:20" s="1" customFormat="1" ht="19.95" customHeight="1" x14ac:dyDescent="0.25">
      <c r="B48" s="88" t="s">
        <v>65</v>
      </c>
      <c r="C48" s="39">
        <v>5.5E-2</v>
      </c>
      <c r="D48" s="54"/>
      <c r="E48" s="59"/>
      <c r="F48" s="60" t="s">
        <v>8</v>
      </c>
      <c r="G48" s="4"/>
      <c r="H48" s="20"/>
      <c r="I48" s="17"/>
      <c r="L48" s="88" t="s">
        <v>65</v>
      </c>
      <c r="M48" s="39">
        <v>5.5E-2</v>
      </c>
      <c r="N48" s="54"/>
      <c r="O48" s="24"/>
      <c r="P48" s="37" t="s">
        <v>8</v>
      </c>
      <c r="Q48" s="4"/>
      <c r="R48" s="20"/>
      <c r="S48" s="17"/>
    </row>
    <row r="49" spans="2:19" s="1" customFormat="1" ht="19.95" customHeight="1" x14ac:dyDescent="0.25">
      <c r="B49" s="87" t="s">
        <v>64</v>
      </c>
      <c r="C49" s="93">
        <v>0.2</v>
      </c>
      <c r="D49" s="53"/>
      <c r="E49" s="58"/>
      <c r="F49" s="113" t="s">
        <v>9</v>
      </c>
      <c r="G49" s="114"/>
      <c r="H49" s="115"/>
      <c r="I49" s="17"/>
      <c r="L49" s="87" t="s">
        <v>64</v>
      </c>
      <c r="M49" s="55">
        <v>0.2</v>
      </c>
      <c r="N49" s="47"/>
      <c r="O49" s="24"/>
      <c r="P49" s="37" t="s">
        <v>9</v>
      </c>
      <c r="Q49" s="4"/>
      <c r="R49" s="21"/>
      <c r="S49" s="17"/>
    </row>
    <row r="50" spans="2:19" s="1" customFormat="1" ht="19.95" customHeight="1" x14ac:dyDescent="0.25">
      <c r="B50" s="42"/>
      <c r="C50" s="43"/>
      <c r="D50" s="44"/>
      <c r="E50" s="59"/>
      <c r="F50" s="61" t="s">
        <v>10</v>
      </c>
      <c r="G50" s="62"/>
      <c r="H50" s="63"/>
      <c r="I50" s="17"/>
      <c r="L50" s="42"/>
      <c r="M50" s="43"/>
      <c r="N50" s="44"/>
      <c r="O50" s="24"/>
      <c r="P50" s="38" t="s">
        <v>10</v>
      </c>
      <c r="Q50" s="22"/>
      <c r="R50" s="23"/>
      <c r="S50" s="17"/>
    </row>
    <row r="51" spans="2:19" s="1" customFormat="1" ht="16.95" customHeight="1" x14ac:dyDescent="0.25">
      <c r="B51" s="24"/>
      <c r="C51" s="24"/>
      <c r="D51" s="24"/>
      <c r="E51" s="24"/>
      <c r="F51" s="25"/>
      <c r="G51" s="25"/>
      <c r="H51" s="26"/>
      <c r="I51" s="27"/>
      <c r="L51" s="24"/>
      <c r="M51" s="24"/>
      <c r="N51" s="24"/>
      <c r="O51" s="24"/>
      <c r="P51" s="25"/>
      <c r="Q51" s="25"/>
      <c r="R51" s="26"/>
      <c r="S51" s="27"/>
    </row>
    <row r="52" spans="2:19" s="1" customFormat="1" ht="28.35" customHeight="1" x14ac:dyDescent="0.25">
      <c r="B52" s="3" t="s">
        <v>38</v>
      </c>
      <c r="C52" s="4"/>
      <c r="D52" s="4"/>
      <c r="E52" s="8"/>
      <c r="F52" s="28"/>
      <c r="G52" s="7"/>
      <c r="H52" s="7"/>
      <c r="I52" s="17"/>
      <c r="L52" s="3" t="s">
        <v>38</v>
      </c>
      <c r="M52" s="4"/>
      <c r="N52" s="4"/>
      <c r="O52" s="8"/>
      <c r="P52" s="28"/>
      <c r="Q52" s="7"/>
      <c r="R52" s="7"/>
      <c r="S52" s="17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4">
    <mergeCell ref="B9:D9"/>
    <mergeCell ref="L9:N9"/>
    <mergeCell ref="B10:D10"/>
    <mergeCell ref="L10:N10"/>
    <mergeCell ref="B11:D11"/>
    <mergeCell ref="L11:N11"/>
    <mergeCell ref="L4:S4"/>
    <mergeCell ref="B8:D8"/>
    <mergeCell ref="L8:N8"/>
    <mergeCell ref="L7:T7"/>
    <mergeCell ref="B7:J7"/>
    <mergeCell ref="B5:J5"/>
    <mergeCell ref="B4:J4"/>
    <mergeCell ref="L5:T5"/>
    <mergeCell ref="B12:D12"/>
    <mergeCell ref="L12:N12"/>
    <mergeCell ref="F22:H22"/>
    <mergeCell ref="B16:D16"/>
    <mergeCell ref="L16:N16"/>
    <mergeCell ref="B19:D19"/>
    <mergeCell ref="L19:N19"/>
    <mergeCell ref="B13:D13"/>
    <mergeCell ref="L13:N13"/>
    <mergeCell ref="B14:D14"/>
    <mergeCell ref="L14:N14"/>
    <mergeCell ref="B15:D15"/>
    <mergeCell ref="L15:N15"/>
    <mergeCell ref="B31:J31"/>
    <mergeCell ref="B35:D35"/>
    <mergeCell ref="L35:N35"/>
    <mergeCell ref="B36:D36"/>
    <mergeCell ref="L36:N36"/>
    <mergeCell ref="L34:T34"/>
    <mergeCell ref="B34:J34"/>
    <mergeCell ref="B32:J32"/>
    <mergeCell ref="L32:T32"/>
    <mergeCell ref="L31:T31"/>
    <mergeCell ref="B37:D37"/>
    <mergeCell ref="L37:N37"/>
    <mergeCell ref="B38:D38"/>
    <mergeCell ref="L38:N38"/>
    <mergeCell ref="B39:D39"/>
    <mergeCell ref="L39:N39"/>
    <mergeCell ref="B40:D40"/>
    <mergeCell ref="L40:N40"/>
    <mergeCell ref="B41:D41"/>
    <mergeCell ref="L41:N41"/>
    <mergeCell ref="B42:D42"/>
    <mergeCell ref="L42:N42"/>
    <mergeCell ref="B43:D43"/>
    <mergeCell ref="L43:N43"/>
    <mergeCell ref="B46:D46"/>
    <mergeCell ref="L46:N46"/>
    <mergeCell ref="F49:H4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8EB4-5B2B-4F9C-8E44-72873B8DB328}">
  <sheetPr>
    <tabColor theme="5" tint="-0.249977111117893"/>
    <pageSetUpPr fitToPage="1"/>
  </sheetPr>
  <dimension ref="B3:AMN1048540"/>
  <sheetViews>
    <sheetView showGridLines="0" view="pageBreakPreview" topLeftCell="A10" zoomScale="65" zoomScaleNormal="100" zoomScaleSheetLayoutView="65" workbookViewId="0">
      <selection activeCell="F49" sqref="F49:H49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20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796875" style="1" customWidth="1"/>
    <col min="11" max="11" width="1.296875" style="2" customWidth="1"/>
    <col min="12" max="12" width="14.09765625" style="1" customWidth="1"/>
    <col min="13" max="13" width="7.09765625" style="1" customWidth="1"/>
    <col min="14" max="14" width="21.5" style="1" customWidth="1"/>
    <col min="15" max="15" width="8.59765625" style="1" customWidth="1"/>
    <col min="16" max="16" width="8.796875" style="1" customWidth="1"/>
    <col min="17" max="17" width="8.69921875" style="1" customWidth="1"/>
    <col min="18" max="18" width="12.5" style="1" customWidth="1"/>
    <col min="19" max="19" width="13.59765625" style="1" customWidth="1"/>
    <col min="20" max="20" width="3.3984375" style="1" customWidth="1"/>
    <col min="21" max="21" width="5.796875" style="1" customWidth="1"/>
    <col min="22" max="22" width="20.5" style="1" customWidth="1"/>
    <col min="23" max="1028" width="10.69921875" style="1" customWidth="1"/>
    <col min="1029" max="16384" width="11.19921875" style="2"/>
  </cols>
  <sheetData>
    <row r="3" spans="2:1028" s="35" customFormat="1" ht="32.4" customHeight="1" x14ac:dyDescent="0.35">
      <c r="B3" s="32" t="s">
        <v>49</v>
      </c>
      <c r="C3" s="32"/>
      <c r="D3" s="32"/>
      <c r="E3" s="32"/>
      <c r="F3" s="32"/>
      <c r="G3" s="85" t="s">
        <v>60</v>
      </c>
      <c r="H3" s="32"/>
      <c r="I3" s="33"/>
      <c r="J3" s="103"/>
      <c r="L3" s="32" t="s">
        <v>50</v>
      </c>
      <c r="M3" s="32"/>
      <c r="N3" s="32"/>
      <c r="O3" s="32"/>
      <c r="P3" s="32"/>
      <c r="Q3" s="85" t="s">
        <v>61</v>
      </c>
      <c r="R3" s="32"/>
      <c r="S3" s="33"/>
      <c r="T3" s="103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</row>
    <row r="4" spans="2:1028" ht="16.95" customHeight="1" x14ac:dyDescent="0.3">
      <c r="B4" s="125" t="s">
        <v>0</v>
      </c>
      <c r="C4" s="125"/>
      <c r="D4" s="125"/>
      <c r="E4" s="125"/>
      <c r="F4" s="125"/>
      <c r="G4" s="125"/>
      <c r="H4" s="125"/>
      <c r="I4" s="125"/>
      <c r="L4" s="125" t="s">
        <v>0</v>
      </c>
      <c r="M4" s="125"/>
      <c r="N4" s="125"/>
      <c r="O4" s="125"/>
      <c r="P4" s="125"/>
      <c r="Q4" s="125"/>
      <c r="R4" s="125"/>
      <c r="S4" s="125"/>
    </row>
    <row r="5" spans="2:1028" s="1" customFormat="1" ht="21.6" customHeight="1" x14ac:dyDescent="0.25">
      <c r="B5" s="13" t="s">
        <v>37</v>
      </c>
      <c r="C5" s="57"/>
      <c r="D5" s="57"/>
      <c r="E5" s="57"/>
      <c r="F5" s="5"/>
      <c r="G5" s="6"/>
      <c r="H5" s="7"/>
      <c r="I5" s="8"/>
      <c r="L5" s="13" t="s">
        <v>36</v>
      </c>
      <c r="M5" s="57"/>
      <c r="N5" s="57"/>
      <c r="O5" s="57"/>
      <c r="P5" s="5"/>
      <c r="Q5" s="6"/>
      <c r="R5" s="7"/>
      <c r="S5" s="8"/>
    </row>
    <row r="7" spans="2:1028" ht="16.95" customHeight="1" x14ac:dyDescent="0.3">
      <c r="B7" s="133" t="s">
        <v>1</v>
      </c>
      <c r="C7" s="133"/>
      <c r="D7" s="133"/>
      <c r="E7" s="133"/>
      <c r="F7" s="133"/>
      <c r="G7" s="133"/>
      <c r="H7" s="133"/>
      <c r="I7" s="133"/>
      <c r="L7" s="133" t="s">
        <v>1</v>
      </c>
      <c r="M7" s="133"/>
      <c r="N7" s="133"/>
      <c r="O7" s="133"/>
      <c r="P7" s="133"/>
      <c r="Q7" s="133"/>
      <c r="R7" s="133"/>
      <c r="S7" s="133"/>
    </row>
    <row r="8" spans="2:1028" s="12" customFormat="1" ht="41.4" customHeight="1" x14ac:dyDescent="0.3">
      <c r="B8" s="130" t="s">
        <v>2</v>
      </c>
      <c r="C8" s="131"/>
      <c r="D8" s="132"/>
      <c r="E8" s="29" t="s">
        <v>3</v>
      </c>
      <c r="F8" s="52" t="s">
        <v>4</v>
      </c>
      <c r="G8" s="29" t="s">
        <v>27</v>
      </c>
      <c r="H8" s="10" t="s">
        <v>12</v>
      </c>
      <c r="I8" s="10" t="s">
        <v>5</v>
      </c>
      <c r="J8" s="94" t="s">
        <v>9</v>
      </c>
      <c r="L8" s="130" t="s">
        <v>2</v>
      </c>
      <c r="M8" s="131"/>
      <c r="N8" s="132"/>
      <c r="O8" s="29" t="s">
        <v>3</v>
      </c>
      <c r="P8" s="10" t="s">
        <v>4</v>
      </c>
      <c r="Q8" s="9" t="s">
        <v>27</v>
      </c>
      <c r="R8" s="10" t="s">
        <v>12</v>
      </c>
      <c r="S8" s="10" t="s">
        <v>5</v>
      </c>
      <c r="T8" s="92" t="s">
        <v>9</v>
      </c>
    </row>
    <row r="9" spans="2:1028" s="12" customFormat="1" ht="19.95" customHeight="1" x14ac:dyDescent="0.3">
      <c r="B9" s="107" t="s">
        <v>19</v>
      </c>
      <c r="C9" s="108"/>
      <c r="D9" s="109"/>
      <c r="E9" s="66">
        <v>150</v>
      </c>
      <c r="F9" s="67">
        <v>10.31</v>
      </c>
      <c r="G9" s="84">
        <v>25</v>
      </c>
      <c r="H9" s="70">
        <f>F9*(100-G9)/100</f>
        <v>7.7324999999999999</v>
      </c>
      <c r="I9" s="70">
        <f>H9*E9</f>
        <v>1159.875</v>
      </c>
      <c r="J9" s="100">
        <v>1</v>
      </c>
      <c r="L9" s="107" t="s">
        <v>28</v>
      </c>
      <c r="M9" s="108"/>
      <c r="N9" s="109"/>
      <c r="O9" s="9">
        <v>23</v>
      </c>
      <c r="P9" s="30">
        <v>21.8</v>
      </c>
      <c r="Q9" s="83">
        <v>15</v>
      </c>
      <c r="R9" s="70">
        <f>P9*(100-Q9)/100</f>
        <v>18.53</v>
      </c>
      <c r="S9" s="70">
        <f>R9*O9</f>
        <v>426.19000000000005</v>
      </c>
      <c r="T9" s="105">
        <v>2</v>
      </c>
    </row>
    <row r="10" spans="2:1028" s="12" customFormat="1" ht="19.95" customHeight="1" x14ac:dyDescent="0.3">
      <c r="B10" s="107" t="s">
        <v>20</v>
      </c>
      <c r="C10" s="108"/>
      <c r="D10" s="109"/>
      <c r="E10" s="66">
        <v>23</v>
      </c>
      <c r="F10" s="67">
        <v>8.4600000000000009</v>
      </c>
      <c r="G10" s="84">
        <v>10</v>
      </c>
      <c r="H10" s="70">
        <f t="shared" ref="H10:H15" si="0">F10*(100-G10)/100</f>
        <v>7.6140000000000008</v>
      </c>
      <c r="I10" s="70">
        <f t="shared" ref="I10:I16" si="1">H10*E10</f>
        <v>175.12200000000001</v>
      </c>
      <c r="J10" s="105">
        <v>1</v>
      </c>
      <c r="L10" s="107" t="s">
        <v>29</v>
      </c>
      <c r="M10" s="108"/>
      <c r="N10" s="109"/>
      <c r="O10" s="9">
        <v>120</v>
      </c>
      <c r="P10" s="30">
        <v>20.239999999999998</v>
      </c>
      <c r="Q10" s="83">
        <v>7</v>
      </c>
      <c r="R10" s="70">
        <f t="shared" ref="R10:R16" si="2">P10*(100-Q10)/100</f>
        <v>18.8232</v>
      </c>
      <c r="S10" s="70">
        <f t="shared" ref="S10:S16" si="3">R10*O10</f>
        <v>2258.7840000000001</v>
      </c>
      <c r="T10" s="105">
        <v>2</v>
      </c>
    </row>
    <row r="11" spans="2:1028" s="1" customFormat="1" ht="19.95" customHeight="1" x14ac:dyDescent="0.25">
      <c r="B11" s="107" t="s">
        <v>21</v>
      </c>
      <c r="C11" s="108"/>
      <c r="D11" s="109"/>
      <c r="E11" s="64">
        <v>88</v>
      </c>
      <c r="F11" s="68">
        <v>5.05</v>
      </c>
      <c r="G11" s="84">
        <v>9</v>
      </c>
      <c r="H11" s="70">
        <f t="shared" si="0"/>
        <v>4.5955000000000004</v>
      </c>
      <c r="I11" s="70">
        <f t="shared" si="1"/>
        <v>404.40400000000005</v>
      </c>
      <c r="J11" s="100">
        <v>1</v>
      </c>
      <c r="L11" s="107" t="s">
        <v>30</v>
      </c>
      <c r="M11" s="108"/>
      <c r="N11" s="109"/>
      <c r="O11" s="14">
        <v>48</v>
      </c>
      <c r="P11" s="31">
        <v>17.96</v>
      </c>
      <c r="Q11" s="83">
        <v>4</v>
      </c>
      <c r="R11" s="70">
        <f t="shared" si="2"/>
        <v>17.241600000000002</v>
      </c>
      <c r="S11" s="70">
        <f t="shared" si="3"/>
        <v>827.59680000000003</v>
      </c>
      <c r="T11" s="105">
        <v>2</v>
      </c>
    </row>
    <row r="12" spans="2:1028" s="1" customFormat="1" ht="19.95" customHeight="1" x14ac:dyDescent="0.25">
      <c r="B12" s="107" t="s">
        <v>22</v>
      </c>
      <c r="C12" s="108"/>
      <c r="D12" s="109"/>
      <c r="E12" s="64">
        <v>100</v>
      </c>
      <c r="F12" s="68">
        <v>5.79</v>
      </c>
      <c r="G12" s="84"/>
      <c r="H12" s="70">
        <f t="shared" si="0"/>
        <v>5.79</v>
      </c>
      <c r="I12" s="70">
        <f t="shared" si="1"/>
        <v>579</v>
      </c>
      <c r="J12" s="105">
        <v>1</v>
      </c>
      <c r="L12" s="107" t="s">
        <v>31</v>
      </c>
      <c r="M12" s="108"/>
      <c r="N12" s="109"/>
      <c r="O12" s="14">
        <v>75</v>
      </c>
      <c r="P12" s="31">
        <v>19.71</v>
      </c>
      <c r="Q12" s="83">
        <v>12</v>
      </c>
      <c r="R12" s="70">
        <f t="shared" si="2"/>
        <v>17.344799999999999</v>
      </c>
      <c r="S12" s="70">
        <f t="shared" si="3"/>
        <v>1300.8599999999999</v>
      </c>
      <c r="T12" s="105">
        <v>2</v>
      </c>
    </row>
    <row r="13" spans="2:1028" s="12" customFormat="1" ht="19.95" customHeight="1" x14ac:dyDescent="0.3">
      <c r="B13" s="107" t="s">
        <v>23</v>
      </c>
      <c r="C13" s="108"/>
      <c r="D13" s="109"/>
      <c r="E13" s="66">
        <v>50</v>
      </c>
      <c r="F13" s="67">
        <v>4.97</v>
      </c>
      <c r="G13" s="84"/>
      <c r="H13" s="70">
        <f>F13*(100-G13)/100</f>
        <v>4.97</v>
      </c>
      <c r="I13" s="70">
        <f t="shared" si="1"/>
        <v>248.5</v>
      </c>
      <c r="J13" s="100">
        <v>1</v>
      </c>
      <c r="L13" s="107" t="s">
        <v>32</v>
      </c>
      <c r="M13" s="108"/>
      <c r="N13" s="109"/>
      <c r="O13" s="9">
        <v>22</v>
      </c>
      <c r="P13" s="30">
        <v>14.99</v>
      </c>
      <c r="Q13" s="83"/>
      <c r="R13" s="70">
        <f>P13*(100-Q13)/100</f>
        <v>14.99</v>
      </c>
      <c r="S13" s="70">
        <f t="shared" si="3"/>
        <v>329.78000000000003</v>
      </c>
      <c r="T13" s="105">
        <v>2</v>
      </c>
    </row>
    <row r="14" spans="2:1028" s="12" customFormat="1" ht="19.95" customHeight="1" x14ac:dyDescent="0.3">
      <c r="B14" s="107" t="s">
        <v>24</v>
      </c>
      <c r="C14" s="108"/>
      <c r="D14" s="109"/>
      <c r="E14" s="66">
        <v>60</v>
      </c>
      <c r="F14" s="67">
        <v>5.79</v>
      </c>
      <c r="G14" s="84">
        <v>11</v>
      </c>
      <c r="H14" s="70">
        <f t="shared" si="0"/>
        <v>5.1531000000000002</v>
      </c>
      <c r="I14" s="70">
        <f t="shared" si="1"/>
        <v>309.18600000000004</v>
      </c>
      <c r="J14" s="105">
        <v>1</v>
      </c>
      <c r="L14" s="107" t="s">
        <v>33</v>
      </c>
      <c r="M14" s="108"/>
      <c r="N14" s="109"/>
      <c r="O14" s="9">
        <v>10</v>
      </c>
      <c r="P14" s="30">
        <v>14.99</v>
      </c>
      <c r="Q14" s="83"/>
      <c r="R14" s="70">
        <f t="shared" si="2"/>
        <v>14.99</v>
      </c>
      <c r="S14" s="70">
        <f t="shared" si="3"/>
        <v>149.9</v>
      </c>
      <c r="T14" s="105">
        <v>2</v>
      </c>
    </row>
    <row r="15" spans="2:1028" s="1" customFormat="1" ht="19.95" customHeight="1" x14ac:dyDescent="0.25">
      <c r="B15" s="107" t="s">
        <v>25</v>
      </c>
      <c r="C15" s="108"/>
      <c r="D15" s="109"/>
      <c r="E15" s="64">
        <v>30</v>
      </c>
      <c r="F15" s="68">
        <v>5.05</v>
      </c>
      <c r="G15" s="84"/>
      <c r="H15" s="70">
        <f t="shared" si="0"/>
        <v>5.05</v>
      </c>
      <c r="I15" s="70">
        <f t="shared" si="1"/>
        <v>151.5</v>
      </c>
      <c r="J15" s="100">
        <v>1</v>
      </c>
      <c r="L15" s="107" t="s">
        <v>34</v>
      </c>
      <c r="M15" s="108"/>
      <c r="N15" s="109"/>
      <c r="O15" s="14">
        <v>65</v>
      </c>
      <c r="P15" s="31">
        <v>20.52</v>
      </c>
      <c r="Q15" s="83">
        <v>13</v>
      </c>
      <c r="R15" s="70">
        <f t="shared" si="2"/>
        <v>17.852399999999999</v>
      </c>
      <c r="S15" s="70">
        <f t="shared" si="3"/>
        <v>1160.4059999999999</v>
      </c>
      <c r="T15" s="105">
        <v>2</v>
      </c>
    </row>
    <row r="16" spans="2:1028" s="1" customFormat="1" ht="19.95" customHeight="1" x14ac:dyDescent="0.25">
      <c r="B16" s="107" t="s">
        <v>26</v>
      </c>
      <c r="C16" s="108"/>
      <c r="D16" s="109"/>
      <c r="E16" s="64">
        <v>120</v>
      </c>
      <c r="F16" s="68">
        <v>1.0900000000000001</v>
      </c>
      <c r="G16" s="69">
        <v>0.05</v>
      </c>
      <c r="H16" s="70">
        <f>F16*(1-G16)</f>
        <v>1.0355000000000001</v>
      </c>
      <c r="I16" s="70">
        <f t="shared" si="1"/>
        <v>124.26</v>
      </c>
      <c r="J16" s="105">
        <v>1</v>
      </c>
      <c r="L16" s="107" t="s">
        <v>35</v>
      </c>
      <c r="M16" s="108"/>
      <c r="N16" s="109"/>
      <c r="O16" s="14">
        <v>65</v>
      </c>
      <c r="P16" s="31">
        <v>21.8</v>
      </c>
      <c r="Q16" s="83"/>
      <c r="R16" s="70">
        <f t="shared" si="2"/>
        <v>21.8</v>
      </c>
      <c r="S16" s="70">
        <f t="shared" si="3"/>
        <v>1417</v>
      </c>
      <c r="T16" s="105">
        <v>2</v>
      </c>
    </row>
    <row r="17" spans="2:1028" s="1" customFormat="1" ht="19.95" customHeight="1" x14ac:dyDescent="0.25">
      <c r="B17" s="40"/>
      <c r="C17" s="25"/>
      <c r="D17" s="25"/>
      <c r="E17" s="24"/>
      <c r="F17" s="38" t="s">
        <v>6</v>
      </c>
      <c r="G17" s="22"/>
      <c r="H17" s="16"/>
      <c r="I17" s="51">
        <f>SUM(I11:I16)</f>
        <v>1816.8500000000001</v>
      </c>
      <c r="L17" s="40"/>
      <c r="M17" s="25"/>
      <c r="N17" s="25"/>
      <c r="O17" s="36"/>
      <c r="P17" s="37" t="s">
        <v>6</v>
      </c>
      <c r="Q17" s="4"/>
      <c r="R17" s="16"/>
      <c r="S17" s="51">
        <f>SUM(S11:S16)</f>
        <v>5185.5428000000002</v>
      </c>
    </row>
    <row r="18" spans="2:1028" s="1" customFormat="1" ht="19.95" customHeight="1" x14ac:dyDescent="0.25">
      <c r="B18" s="18"/>
      <c r="C18" s="24"/>
      <c r="D18" s="24"/>
      <c r="E18" s="24"/>
      <c r="F18" s="37" t="s">
        <v>16</v>
      </c>
      <c r="G18" s="71">
        <v>0.09</v>
      </c>
      <c r="H18" s="19"/>
      <c r="I18" s="51">
        <f>I17*G18</f>
        <v>163.51650000000001</v>
      </c>
      <c r="L18" s="18"/>
      <c r="M18" s="24"/>
      <c r="N18" s="24"/>
      <c r="O18" s="24"/>
      <c r="P18" s="37" t="s">
        <v>16</v>
      </c>
      <c r="Q18" s="4"/>
      <c r="R18" s="19"/>
      <c r="S18" s="51">
        <f>S17*Q18</f>
        <v>0</v>
      </c>
    </row>
    <row r="19" spans="2:1028" s="1" customFormat="1" ht="19.95" customHeight="1" x14ac:dyDescent="0.25">
      <c r="B19" s="110" t="s">
        <v>13</v>
      </c>
      <c r="C19" s="111"/>
      <c r="D19" s="112"/>
      <c r="E19" s="24"/>
      <c r="F19" s="37" t="s">
        <v>11</v>
      </c>
      <c r="G19" s="4"/>
      <c r="H19" s="20"/>
      <c r="I19" s="51">
        <f>I17-I18</f>
        <v>1653.3335000000002</v>
      </c>
      <c r="L19" s="110" t="s">
        <v>13</v>
      </c>
      <c r="M19" s="111"/>
      <c r="N19" s="112"/>
      <c r="O19" s="24"/>
      <c r="P19" s="37" t="s">
        <v>11</v>
      </c>
      <c r="Q19" s="4"/>
      <c r="R19" s="20"/>
      <c r="S19" s="51">
        <f>S17-S18</f>
        <v>5185.5428000000002</v>
      </c>
    </row>
    <row r="20" spans="2:1028" s="1" customFormat="1" ht="19.95" customHeight="1" x14ac:dyDescent="0.25">
      <c r="B20" s="45" t="s">
        <v>14</v>
      </c>
      <c r="C20" s="53" t="s">
        <v>15</v>
      </c>
      <c r="D20" s="53" t="s">
        <v>9</v>
      </c>
      <c r="E20" s="58"/>
      <c r="F20" s="58" t="s">
        <v>7</v>
      </c>
      <c r="G20" s="72">
        <v>0.02</v>
      </c>
      <c r="H20" s="21"/>
      <c r="I20" s="51">
        <f>I19*G20</f>
        <v>33.066670000000002</v>
      </c>
      <c r="L20" s="45" t="s">
        <v>14</v>
      </c>
      <c r="M20" s="46" t="s">
        <v>15</v>
      </c>
      <c r="N20" s="47" t="s">
        <v>9</v>
      </c>
      <c r="O20" s="24"/>
      <c r="P20" s="37" t="s">
        <v>7</v>
      </c>
      <c r="Q20" s="72">
        <v>0.01</v>
      </c>
      <c r="R20" s="21"/>
      <c r="S20" s="51">
        <f>S19*Q20</f>
        <v>51.855428000000003</v>
      </c>
    </row>
    <row r="21" spans="2:1028" s="1" customFormat="1" ht="19.95" customHeight="1" x14ac:dyDescent="0.25">
      <c r="B21" s="73">
        <f>I21</f>
        <v>1620.2668300000003</v>
      </c>
      <c r="C21" s="74">
        <v>5.5E-2</v>
      </c>
      <c r="D21" s="75">
        <f>B21*C21</f>
        <v>89.114675650000009</v>
      </c>
      <c r="E21" s="59"/>
      <c r="F21" s="60" t="s">
        <v>8</v>
      </c>
      <c r="G21" s="4"/>
      <c r="H21" s="20"/>
      <c r="I21" s="51">
        <f>I19-I20</f>
        <v>1620.2668300000003</v>
      </c>
      <c r="L21" s="41"/>
      <c r="M21" s="39">
        <v>5.5E-2</v>
      </c>
      <c r="N21" s="54"/>
      <c r="O21" s="24"/>
      <c r="P21" s="37" t="s">
        <v>8</v>
      </c>
      <c r="Q21" s="4"/>
      <c r="R21" s="20"/>
      <c r="S21" s="51">
        <f>S19-S20</f>
        <v>5133.6873720000003</v>
      </c>
    </row>
    <row r="22" spans="2:1028" s="1" customFormat="1" ht="19.95" customHeight="1" x14ac:dyDescent="0.25">
      <c r="B22" s="42"/>
      <c r="C22" s="56">
        <v>0.2</v>
      </c>
      <c r="D22" s="53"/>
      <c r="E22" s="58"/>
      <c r="F22" s="113" t="s">
        <v>9</v>
      </c>
      <c r="G22" s="114"/>
      <c r="H22" s="115"/>
      <c r="I22" s="51">
        <f>D21+D22</f>
        <v>89.114675650000009</v>
      </c>
      <c r="L22" s="76">
        <f>S21</f>
        <v>5133.6873720000003</v>
      </c>
      <c r="M22" s="77">
        <v>0.2</v>
      </c>
      <c r="N22" s="79">
        <f>L22*M22</f>
        <v>1026.7374744000001</v>
      </c>
      <c r="O22" s="24"/>
      <c r="P22" s="37" t="s">
        <v>9</v>
      </c>
      <c r="Q22" s="4"/>
      <c r="R22" s="21"/>
      <c r="S22" s="78">
        <f>N21+N22</f>
        <v>1026.7374744000001</v>
      </c>
    </row>
    <row r="23" spans="2:1028" s="1" customFormat="1" ht="19.95" customHeight="1" x14ac:dyDescent="0.25">
      <c r="B23" s="42"/>
      <c r="C23" s="43"/>
      <c r="D23" s="44"/>
      <c r="E23" s="59"/>
      <c r="F23" s="61" t="s">
        <v>10</v>
      </c>
      <c r="G23" s="62"/>
      <c r="H23" s="63"/>
      <c r="I23" s="51">
        <f>I21+I22</f>
        <v>1709.3815056500002</v>
      </c>
      <c r="L23" s="42"/>
      <c r="M23" s="43"/>
      <c r="N23" s="44"/>
      <c r="O23" s="24"/>
      <c r="P23" s="80" t="s">
        <v>10</v>
      </c>
      <c r="Q23" s="81"/>
      <c r="R23" s="82"/>
      <c r="S23" s="51">
        <f>S21+S22</f>
        <v>6160.4248464000002</v>
      </c>
    </row>
    <row r="24" spans="2:1028" s="1" customFormat="1" ht="16.95" customHeight="1" x14ac:dyDescent="0.25">
      <c r="B24" s="24"/>
      <c r="C24" s="24"/>
      <c r="D24" s="24"/>
      <c r="E24" s="24"/>
      <c r="F24" s="25"/>
      <c r="G24" s="25"/>
      <c r="H24" s="26"/>
      <c r="I24" s="27"/>
      <c r="L24" s="24"/>
      <c r="M24" s="24"/>
      <c r="N24" s="24"/>
      <c r="O24" s="24"/>
      <c r="P24" s="25"/>
      <c r="Q24" s="25"/>
      <c r="R24" s="26"/>
      <c r="S24" s="27"/>
    </row>
    <row r="25" spans="2:1028" s="1" customFormat="1" ht="28.35" customHeight="1" x14ac:dyDescent="0.25">
      <c r="B25" s="3" t="s">
        <v>38</v>
      </c>
      <c r="C25" s="4"/>
      <c r="D25" s="4"/>
      <c r="E25" s="8"/>
      <c r="F25" s="28"/>
      <c r="G25" s="7"/>
      <c r="H25" s="7"/>
      <c r="I25" s="17"/>
      <c r="L25" s="3" t="s">
        <v>38</v>
      </c>
      <c r="M25" s="4"/>
      <c r="N25" s="4"/>
      <c r="O25" s="8"/>
      <c r="P25" s="28"/>
      <c r="Q25" s="7"/>
      <c r="R25" s="7"/>
      <c r="S25" s="17"/>
    </row>
    <row r="30" spans="2:1028" s="35" customFormat="1" ht="32.4" customHeight="1" x14ac:dyDescent="0.35">
      <c r="B30" s="32" t="s">
        <v>39</v>
      </c>
      <c r="C30" s="32"/>
      <c r="D30" s="32"/>
      <c r="E30" s="32"/>
      <c r="F30" s="32"/>
      <c r="G30" s="85" t="s">
        <v>62</v>
      </c>
      <c r="H30" s="32"/>
      <c r="I30" s="33"/>
      <c r="J30" s="103"/>
      <c r="L30" s="32" t="s">
        <v>40</v>
      </c>
      <c r="M30" s="32"/>
      <c r="N30" s="32"/>
      <c r="O30" s="32"/>
      <c r="P30" s="32"/>
      <c r="Q30" s="85" t="s">
        <v>63</v>
      </c>
      <c r="R30" s="32"/>
      <c r="S30" s="33"/>
      <c r="T30" s="103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</row>
    <row r="31" spans="2:1028" ht="16.95" customHeight="1" x14ac:dyDescent="0.3">
      <c r="B31" s="125" t="s">
        <v>0</v>
      </c>
      <c r="C31" s="125"/>
      <c r="D31" s="125"/>
      <c r="E31" s="125"/>
      <c r="F31" s="125"/>
      <c r="G31" s="125"/>
      <c r="H31" s="125"/>
      <c r="I31" s="125"/>
      <c r="L31" s="125" t="s">
        <v>0</v>
      </c>
      <c r="M31" s="125"/>
      <c r="N31" s="125"/>
      <c r="O31" s="125"/>
      <c r="P31" s="125"/>
      <c r="Q31" s="125"/>
      <c r="R31" s="125"/>
      <c r="S31" s="125"/>
    </row>
    <row r="32" spans="2:1028" s="11" customFormat="1" ht="43.2" customHeight="1" x14ac:dyDescent="0.25">
      <c r="B32" s="121" t="s">
        <v>68</v>
      </c>
      <c r="C32" s="122"/>
      <c r="D32" s="122"/>
      <c r="E32" s="122"/>
      <c r="F32" s="122"/>
      <c r="G32" s="122"/>
      <c r="H32" s="122"/>
      <c r="I32" s="122"/>
      <c r="J32" s="123"/>
      <c r="L32" s="124" t="s">
        <v>69</v>
      </c>
      <c r="M32" s="124"/>
      <c r="N32" s="124"/>
      <c r="O32" s="124"/>
      <c r="P32" s="124"/>
      <c r="Q32" s="124"/>
      <c r="R32" s="124"/>
      <c r="S32" s="124"/>
      <c r="T32" s="124"/>
    </row>
    <row r="34" spans="2:20" ht="16.95" customHeight="1" x14ac:dyDescent="0.3">
      <c r="B34" s="133" t="s">
        <v>1</v>
      </c>
      <c r="C34" s="133"/>
      <c r="D34" s="133"/>
      <c r="E34" s="133"/>
      <c r="F34" s="133"/>
      <c r="G34" s="133"/>
      <c r="H34" s="133"/>
      <c r="I34" s="133"/>
      <c r="L34" s="133" t="s">
        <v>1</v>
      </c>
      <c r="M34" s="133"/>
      <c r="N34" s="133"/>
      <c r="O34" s="133"/>
      <c r="P34" s="133"/>
      <c r="Q34" s="133"/>
      <c r="R34" s="133"/>
      <c r="S34" s="133"/>
    </row>
    <row r="35" spans="2:20" s="12" customFormat="1" ht="41.4" customHeight="1" x14ac:dyDescent="0.3">
      <c r="B35" s="130" t="s">
        <v>2</v>
      </c>
      <c r="C35" s="131"/>
      <c r="D35" s="132"/>
      <c r="E35" s="29" t="s">
        <v>3</v>
      </c>
      <c r="F35" s="52" t="s">
        <v>4</v>
      </c>
      <c r="G35" s="29" t="s">
        <v>27</v>
      </c>
      <c r="H35" s="10" t="s">
        <v>12</v>
      </c>
      <c r="I35" s="10" t="s">
        <v>5</v>
      </c>
      <c r="J35" s="92" t="s">
        <v>9</v>
      </c>
      <c r="L35" s="130" t="s">
        <v>2</v>
      </c>
      <c r="M35" s="131"/>
      <c r="N35" s="132"/>
      <c r="O35" s="29" t="s">
        <v>3</v>
      </c>
      <c r="P35" s="10" t="s">
        <v>4</v>
      </c>
      <c r="Q35" s="9" t="s">
        <v>27</v>
      </c>
      <c r="R35" s="10" t="s">
        <v>12</v>
      </c>
      <c r="S35" s="10" t="s">
        <v>5</v>
      </c>
      <c r="T35" s="92" t="s">
        <v>9</v>
      </c>
    </row>
    <row r="36" spans="2:20" s="12" customFormat="1" ht="19.95" customHeight="1" x14ac:dyDescent="0.3">
      <c r="B36" s="107" t="s">
        <v>41</v>
      </c>
      <c r="C36" s="108"/>
      <c r="D36" s="109"/>
      <c r="E36" s="66">
        <v>42</v>
      </c>
      <c r="F36" s="67">
        <v>8.83</v>
      </c>
      <c r="G36" s="69">
        <v>0.08</v>
      </c>
      <c r="H36" s="70">
        <f>F36*(1-G36)</f>
        <v>8.1235999999999997</v>
      </c>
      <c r="I36" s="70">
        <f>H36*E36</f>
        <v>341.19119999999998</v>
      </c>
      <c r="J36" s="100">
        <v>1</v>
      </c>
      <c r="L36" s="107" t="s">
        <v>51</v>
      </c>
      <c r="M36" s="108"/>
      <c r="N36" s="109"/>
      <c r="O36" s="9">
        <v>20</v>
      </c>
      <c r="P36" s="30">
        <v>10.220000000000001</v>
      </c>
      <c r="Q36" s="49">
        <v>7.0000000000000007E-2</v>
      </c>
      <c r="R36" s="70">
        <f>P36*(1-Q36)</f>
        <v>9.5045999999999999</v>
      </c>
      <c r="S36" s="70">
        <f>R36*O36</f>
        <v>190.09199999999998</v>
      </c>
      <c r="T36" s="105">
        <v>2</v>
      </c>
    </row>
    <row r="37" spans="2:20" s="12" customFormat="1" ht="19.95" customHeight="1" x14ac:dyDescent="0.3">
      <c r="B37" s="107" t="s">
        <v>42</v>
      </c>
      <c r="C37" s="108"/>
      <c r="D37" s="109"/>
      <c r="E37" s="66">
        <v>50</v>
      </c>
      <c r="F37" s="67">
        <v>2.69</v>
      </c>
      <c r="G37" s="69">
        <v>0.15</v>
      </c>
      <c r="H37" s="70">
        <f t="shared" ref="H37:H43" si="4">F37*(1-G37)</f>
        <v>2.2864999999999998</v>
      </c>
      <c r="I37" s="70">
        <f t="shared" ref="I37:I43" si="5">H37*E37</f>
        <v>114.32499999999999</v>
      </c>
      <c r="J37" s="105">
        <v>1</v>
      </c>
      <c r="L37" s="107" t="s">
        <v>52</v>
      </c>
      <c r="M37" s="108"/>
      <c r="N37" s="109"/>
      <c r="O37" s="9">
        <v>12</v>
      </c>
      <c r="P37" s="30">
        <v>10.220000000000001</v>
      </c>
      <c r="Q37" s="49">
        <v>0.11</v>
      </c>
      <c r="R37" s="70">
        <f t="shared" ref="R37:R43" si="6">P37*(1-Q37)</f>
        <v>9.0958000000000006</v>
      </c>
      <c r="S37" s="70">
        <f t="shared" ref="S37:S43" si="7">R37*O37</f>
        <v>109.14960000000001</v>
      </c>
      <c r="T37" s="105">
        <v>2</v>
      </c>
    </row>
    <row r="38" spans="2:20" s="1" customFormat="1" ht="19.95" customHeight="1" x14ac:dyDescent="0.25">
      <c r="B38" s="107" t="s">
        <v>43</v>
      </c>
      <c r="C38" s="108"/>
      <c r="D38" s="109"/>
      <c r="E38" s="64">
        <v>87</v>
      </c>
      <c r="F38" s="68">
        <v>2.86</v>
      </c>
      <c r="G38" s="69">
        <v>0.17</v>
      </c>
      <c r="H38" s="70">
        <f t="shared" si="4"/>
        <v>2.3737999999999997</v>
      </c>
      <c r="I38" s="70">
        <f t="shared" si="5"/>
        <v>206.52059999999997</v>
      </c>
      <c r="J38" s="100">
        <v>1</v>
      </c>
      <c r="L38" s="107" t="s">
        <v>53</v>
      </c>
      <c r="M38" s="108"/>
      <c r="N38" s="109"/>
      <c r="O38" s="14">
        <v>44</v>
      </c>
      <c r="P38" s="31">
        <v>10.87</v>
      </c>
      <c r="Q38" s="49">
        <v>0.06</v>
      </c>
      <c r="R38" s="70">
        <f t="shared" si="6"/>
        <v>10.217799999999999</v>
      </c>
      <c r="S38" s="70">
        <f t="shared" si="7"/>
        <v>449.58319999999992</v>
      </c>
      <c r="T38" s="105">
        <v>2</v>
      </c>
    </row>
    <row r="39" spans="2:20" s="1" customFormat="1" ht="19.95" customHeight="1" x14ac:dyDescent="0.25">
      <c r="B39" s="107" t="s">
        <v>44</v>
      </c>
      <c r="C39" s="108"/>
      <c r="D39" s="109"/>
      <c r="E39" s="64">
        <v>110</v>
      </c>
      <c r="F39" s="68">
        <v>4.32</v>
      </c>
      <c r="G39" s="69">
        <v>0.33</v>
      </c>
      <c r="H39" s="70">
        <f t="shared" si="4"/>
        <v>2.8944000000000001</v>
      </c>
      <c r="I39" s="70">
        <f t="shared" si="5"/>
        <v>318.38400000000001</v>
      </c>
      <c r="J39" s="105">
        <v>1</v>
      </c>
      <c r="L39" s="107" t="s">
        <v>54</v>
      </c>
      <c r="M39" s="108"/>
      <c r="N39" s="109"/>
      <c r="O39" s="14">
        <v>75</v>
      </c>
      <c r="P39" s="31">
        <v>16.27</v>
      </c>
      <c r="Q39" s="49">
        <v>0.25</v>
      </c>
      <c r="R39" s="70">
        <f t="shared" si="6"/>
        <v>12.202500000000001</v>
      </c>
      <c r="S39" s="70">
        <f t="shared" si="7"/>
        <v>915.1875</v>
      </c>
      <c r="T39" s="105">
        <v>2</v>
      </c>
    </row>
    <row r="40" spans="2:20" s="12" customFormat="1" ht="19.95" customHeight="1" x14ac:dyDescent="0.3">
      <c r="B40" s="107" t="s">
        <v>45</v>
      </c>
      <c r="C40" s="108"/>
      <c r="D40" s="109"/>
      <c r="E40" s="66">
        <v>50</v>
      </c>
      <c r="F40" s="67">
        <v>2.9</v>
      </c>
      <c r="G40" s="69"/>
      <c r="H40" s="70">
        <f t="shared" si="4"/>
        <v>2.9</v>
      </c>
      <c r="I40" s="70">
        <f t="shared" si="5"/>
        <v>145</v>
      </c>
      <c r="J40" s="100">
        <v>1</v>
      </c>
      <c r="L40" s="107" t="s">
        <v>55</v>
      </c>
      <c r="M40" s="108"/>
      <c r="N40" s="109"/>
      <c r="O40" s="9">
        <v>10</v>
      </c>
      <c r="P40" s="30">
        <v>10.87</v>
      </c>
      <c r="Q40" s="49"/>
      <c r="R40" s="70">
        <f t="shared" si="6"/>
        <v>10.87</v>
      </c>
      <c r="S40" s="70">
        <f t="shared" si="7"/>
        <v>108.69999999999999</v>
      </c>
      <c r="T40" s="105">
        <v>2</v>
      </c>
    </row>
    <row r="41" spans="2:20" s="12" customFormat="1" ht="19.95" customHeight="1" x14ac:dyDescent="0.3">
      <c r="B41" s="107" t="s">
        <v>46</v>
      </c>
      <c r="C41" s="108"/>
      <c r="D41" s="109"/>
      <c r="E41" s="66">
        <v>40</v>
      </c>
      <c r="F41" s="67">
        <v>4.67</v>
      </c>
      <c r="G41" s="69">
        <v>0.08</v>
      </c>
      <c r="H41" s="70">
        <f t="shared" si="4"/>
        <v>4.2964000000000002</v>
      </c>
      <c r="I41" s="70">
        <f t="shared" si="5"/>
        <v>171.85599999999999</v>
      </c>
      <c r="J41" s="105">
        <v>1</v>
      </c>
      <c r="L41" s="107" t="s">
        <v>56</v>
      </c>
      <c r="M41" s="108"/>
      <c r="N41" s="109"/>
      <c r="O41" s="9">
        <v>100</v>
      </c>
      <c r="P41" s="30">
        <v>16.34</v>
      </c>
      <c r="Q41" s="49">
        <v>0.03</v>
      </c>
      <c r="R41" s="70">
        <f t="shared" si="6"/>
        <v>15.8498</v>
      </c>
      <c r="S41" s="70">
        <f t="shared" si="7"/>
        <v>1584.98</v>
      </c>
      <c r="T41" s="105">
        <v>2</v>
      </c>
    </row>
    <row r="42" spans="2:20" s="1" customFormat="1" ht="19.95" customHeight="1" x14ac:dyDescent="0.25">
      <c r="B42" s="107" t="s">
        <v>47</v>
      </c>
      <c r="C42" s="108"/>
      <c r="D42" s="109"/>
      <c r="E42" s="64">
        <v>80</v>
      </c>
      <c r="F42" s="68">
        <v>5.54</v>
      </c>
      <c r="G42" s="69"/>
      <c r="H42" s="70">
        <f t="shared" si="4"/>
        <v>5.54</v>
      </c>
      <c r="I42" s="70">
        <f t="shared" si="5"/>
        <v>443.2</v>
      </c>
      <c r="J42" s="100">
        <v>1</v>
      </c>
      <c r="L42" s="107" t="s">
        <v>57</v>
      </c>
      <c r="M42" s="108"/>
      <c r="N42" s="109"/>
      <c r="O42" s="14">
        <v>45</v>
      </c>
      <c r="P42" s="31">
        <v>12.26</v>
      </c>
      <c r="Q42" s="49">
        <v>0.09</v>
      </c>
      <c r="R42" s="70">
        <f t="shared" si="6"/>
        <v>11.156600000000001</v>
      </c>
      <c r="S42" s="70">
        <f t="shared" si="7"/>
        <v>502.04700000000003</v>
      </c>
      <c r="T42" s="105">
        <v>2</v>
      </c>
    </row>
    <row r="43" spans="2:20" s="1" customFormat="1" ht="19.95" customHeight="1" x14ac:dyDescent="0.25">
      <c r="B43" s="107" t="s">
        <v>48</v>
      </c>
      <c r="C43" s="108"/>
      <c r="D43" s="109"/>
      <c r="E43" s="64">
        <v>75</v>
      </c>
      <c r="F43" s="68">
        <v>5.05</v>
      </c>
      <c r="G43" s="69">
        <v>0.04</v>
      </c>
      <c r="H43" s="70">
        <f t="shared" si="4"/>
        <v>4.8479999999999999</v>
      </c>
      <c r="I43" s="70">
        <f t="shared" si="5"/>
        <v>363.59999999999997</v>
      </c>
      <c r="J43" s="105">
        <v>1</v>
      </c>
      <c r="L43" s="107" t="s">
        <v>58</v>
      </c>
      <c r="M43" s="108"/>
      <c r="N43" s="109"/>
      <c r="O43" s="14">
        <v>50</v>
      </c>
      <c r="P43" s="31">
        <v>14.99</v>
      </c>
      <c r="Q43" s="49"/>
      <c r="R43" s="70">
        <f t="shared" si="6"/>
        <v>14.99</v>
      </c>
      <c r="S43" s="70">
        <f t="shared" si="7"/>
        <v>749.5</v>
      </c>
      <c r="T43" s="105">
        <v>2</v>
      </c>
    </row>
    <row r="44" spans="2:20" s="1" customFormat="1" ht="19.95" customHeight="1" x14ac:dyDescent="0.25">
      <c r="B44" s="40"/>
      <c r="C44" s="25"/>
      <c r="D44" s="25"/>
      <c r="E44" s="24"/>
      <c r="F44" s="38" t="s">
        <v>6</v>
      </c>
      <c r="G44" s="22"/>
      <c r="H44" s="16"/>
      <c r="I44" s="51">
        <f>SUM(I38:I43)</f>
        <v>1648.5605999999998</v>
      </c>
      <c r="L44" s="40"/>
      <c r="M44" s="25"/>
      <c r="N44" s="25"/>
      <c r="O44" s="36"/>
      <c r="P44" s="37" t="s">
        <v>6</v>
      </c>
      <c r="Q44" s="4"/>
      <c r="R44" s="16"/>
      <c r="S44" s="51">
        <f>SUM(S38:S43)</f>
        <v>4309.9976999999999</v>
      </c>
    </row>
    <row r="45" spans="2:20" s="1" customFormat="1" ht="19.95" customHeight="1" x14ac:dyDescent="0.25">
      <c r="B45" s="18"/>
      <c r="C45" s="24"/>
      <c r="D45" s="24"/>
      <c r="E45" s="24"/>
      <c r="F45" s="37" t="s">
        <v>16</v>
      </c>
      <c r="G45" s="106">
        <v>0.11</v>
      </c>
      <c r="H45" s="19"/>
      <c r="I45" s="51">
        <f>I44*G45</f>
        <v>181.34166599999998</v>
      </c>
      <c r="L45" s="18"/>
      <c r="M45" s="24"/>
      <c r="N45" s="24"/>
      <c r="O45" s="24"/>
      <c r="P45" s="37" t="s">
        <v>16</v>
      </c>
      <c r="Q45" s="106">
        <v>0.05</v>
      </c>
      <c r="R45" s="19"/>
      <c r="S45" s="51">
        <f>S44*Q45</f>
        <v>215.49988500000001</v>
      </c>
    </row>
    <row r="46" spans="2:20" s="1" customFormat="1" ht="19.95" customHeight="1" x14ac:dyDescent="0.25">
      <c r="B46" s="110" t="s">
        <v>13</v>
      </c>
      <c r="C46" s="111"/>
      <c r="D46" s="112"/>
      <c r="E46" s="24"/>
      <c r="F46" s="37" t="s">
        <v>11</v>
      </c>
      <c r="G46" s="4"/>
      <c r="H46" s="20"/>
      <c r="I46" s="51">
        <f>I44-I45</f>
        <v>1467.2189339999998</v>
      </c>
      <c r="L46" s="110" t="s">
        <v>13</v>
      </c>
      <c r="M46" s="111"/>
      <c r="N46" s="112"/>
      <c r="O46" s="24"/>
      <c r="P46" s="37" t="s">
        <v>11</v>
      </c>
      <c r="Q46" s="4"/>
      <c r="R46" s="20"/>
      <c r="S46" s="51">
        <f>S44-S45</f>
        <v>4094.4978149999997</v>
      </c>
    </row>
    <row r="47" spans="2:20" s="1" customFormat="1" ht="19.95" customHeight="1" x14ac:dyDescent="0.25">
      <c r="B47" s="45" t="s">
        <v>14</v>
      </c>
      <c r="C47" s="53" t="s">
        <v>15</v>
      </c>
      <c r="D47" s="53" t="s">
        <v>9</v>
      </c>
      <c r="E47" s="58"/>
      <c r="F47" s="58" t="s">
        <v>7</v>
      </c>
      <c r="G47" s="72">
        <v>0.02</v>
      </c>
      <c r="H47" s="21"/>
      <c r="I47" s="51">
        <f>I46*G47</f>
        <v>29.344378679999995</v>
      </c>
      <c r="L47" s="45" t="s">
        <v>14</v>
      </c>
      <c r="M47" s="46" t="s">
        <v>15</v>
      </c>
      <c r="N47" s="47" t="s">
        <v>9</v>
      </c>
      <c r="O47" s="24"/>
      <c r="P47" s="37" t="s">
        <v>7</v>
      </c>
      <c r="Q47" s="48">
        <v>0</v>
      </c>
      <c r="R47" s="21"/>
      <c r="S47" s="51">
        <f>S46*Q47</f>
        <v>0</v>
      </c>
    </row>
    <row r="48" spans="2:20" s="1" customFormat="1" ht="19.95" customHeight="1" x14ac:dyDescent="0.25">
      <c r="B48" s="73">
        <f>I48</f>
        <v>1437.8745553199997</v>
      </c>
      <c r="C48" s="74">
        <v>5.5E-2</v>
      </c>
      <c r="D48" s="75">
        <f>B48*C48</f>
        <v>79.083100542599979</v>
      </c>
      <c r="E48" s="59"/>
      <c r="F48" s="60" t="s">
        <v>8</v>
      </c>
      <c r="G48" s="4"/>
      <c r="H48" s="20"/>
      <c r="I48" s="51">
        <f>I46-I47</f>
        <v>1437.8745553199997</v>
      </c>
      <c r="L48" s="41"/>
      <c r="M48" s="39">
        <v>5.5E-2</v>
      </c>
      <c r="N48" s="54"/>
      <c r="O48" s="24"/>
      <c r="P48" s="37" t="s">
        <v>8</v>
      </c>
      <c r="Q48" s="4"/>
      <c r="R48" s="20"/>
      <c r="S48" s="51">
        <f>S46-S47</f>
        <v>4094.4978149999997</v>
      </c>
    </row>
    <row r="49" spans="2:19" s="1" customFormat="1" ht="19.95" customHeight="1" x14ac:dyDescent="0.25">
      <c r="B49" s="42"/>
      <c r="C49" s="56">
        <v>0.2</v>
      </c>
      <c r="D49" s="53"/>
      <c r="E49" s="58"/>
      <c r="F49" s="113" t="s">
        <v>9</v>
      </c>
      <c r="G49" s="114"/>
      <c r="H49" s="115"/>
      <c r="I49" s="51">
        <f>D48+D49</f>
        <v>79.083100542599979</v>
      </c>
      <c r="L49" s="76">
        <f>S48</f>
        <v>4094.4978149999997</v>
      </c>
      <c r="M49" s="77">
        <v>0.2</v>
      </c>
      <c r="N49" s="79">
        <f>L49*M49</f>
        <v>818.89956299999994</v>
      </c>
      <c r="O49" s="24"/>
      <c r="P49" s="37" t="s">
        <v>9</v>
      </c>
      <c r="Q49" s="4"/>
      <c r="R49" s="21"/>
      <c r="S49" s="51">
        <f>N48+N49</f>
        <v>818.89956299999994</v>
      </c>
    </row>
    <row r="50" spans="2:19" s="1" customFormat="1" ht="19.95" customHeight="1" x14ac:dyDescent="0.25">
      <c r="B50" s="42"/>
      <c r="C50" s="43"/>
      <c r="D50" s="44"/>
      <c r="E50" s="59"/>
      <c r="F50" s="61" t="s">
        <v>10</v>
      </c>
      <c r="G50" s="62"/>
      <c r="H50" s="63"/>
      <c r="I50" s="51">
        <f>I48+I49</f>
        <v>1516.9576558625997</v>
      </c>
      <c r="L50" s="42"/>
      <c r="M50" s="43"/>
      <c r="N50" s="44"/>
      <c r="O50" s="24"/>
      <c r="P50" s="38" t="s">
        <v>10</v>
      </c>
      <c r="Q50" s="22"/>
      <c r="R50" s="23"/>
      <c r="S50" s="51">
        <f>S48+S49</f>
        <v>4913.3973779999997</v>
      </c>
    </row>
    <row r="51" spans="2:19" s="1" customFormat="1" ht="16.95" customHeight="1" x14ac:dyDescent="0.25">
      <c r="B51" s="24"/>
      <c r="C51" s="24"/>
      <c r="D51" s="24"/>
      <c r="E51" s="24"/>
      <c r="F51" s="25"/>
      <c r="G51" s="25"/>
      <c r="H51" s="26"/>
      <c r="I51" s="27"/>
      <c r="L51" s="24"/>
      <c r="M51" s="24"/>
      <c r="N51" s="24"/>
      <c r="O51" s="24"/>
      <c r="P51" s="25"/>
      <c r="Q51" s="25"/>
      <c r="R51" s="26"/>
      <c r="S51" s="27"/>
    </row>
    <row r="52" spans="2:19" s="1" customFormat="1" ht="28.35" customHeight="1" x14ac:dyDescent="0.25">
      <c r="B52" s="3" t="s">
        <v>38</v>
      </c>
      <c r="C52" s="4"/>
      <c r="D52" s="4"/>
      <c r="E52" s="8"/>
      <c r="F52" s="28"/>
      <c r="G52" s="7"/>
      <c r="H52" s="7"/>
      <c r="I52" s="17"/>
      <c r="L52" s="3" t="s">
        <v>38</v>
      </c>
      <c r="M52" s="4"/>
      <c r="N52" s="4"/>
      <c r="O52" s="8"/>
      <c r="P52" s="28"/>
      <c r="Q52" s="7"/>
      <c r="R52" s="7"/>
      <c r="S52" s="17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52">
    <mergeCell ref="B4:I4"/>
    <mergeCell ref="L4:S4"/>
    <mergeCell ref="B7:I7"/>
    <mergeCell ref="L7:S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35:D35"/>
    <mergeCell ref="L35:N35"/>
    <mergeCell ref="B15:D15"/>
    <mergeCell ref="L15:N15"/>
    <mergeCell ref="B16:D16"/>
    <mergeCell ref="L16:N16"/>
    <mergeCell ref="B19:D19"/>
    <mergeCell ref="L19:N19"/>
    <mergeCell ref="F22:H22"/>
    <mergeCell ref="B31:I31"/>
    <mergeCell ref="L31:S31"/>
    <mergeCell ref="B34:I34"/>
    <mergeCell ref="L34:S34"/>
    <mergeCell ref="B32:J32"/>
    <mergeCell ref="L32:T32"/>
    <mergeCell ref="B36:D36"/>
    <mergeCell ref="L36:N36"/>
    <mergeCell ref="B37:D37"/>
    <mergeCell ref="L37:N37"/>
    <mergeCell ref="B38:D38"/>
    <mergeCell ref="L38:N38"/>
    <mergeCell ref="B39:D39"/>
    <mergeCell ref="L39:N39"/>
    <mergeCell ref="B40:D40"/>
    <mergeCell ref="L40:N40"/>
    <mergeCell ref="B41:D41"/>
    <mergeCell ref="L41:N41"/>
    <mergeCell ref="F49:H49"/>
    <mergeCell ref="B42:D42"/>
    <mergeCell ref="L42:N42"/>
    <mergeCell ref="B43:D43"/>
    <mergeCell ref="L43:N43"/>
    <mergeCell ref="B46:D46"/>
    <mergeCell ref="L46:N46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7" pageOrder="overThenDown" orientation="landscape" useFirstPageNumber="1" horizontalDpi="0" verticalDpi="0" r:id="rId1"/>
  <headerFooter alignWithMargins="0">
    <oddFooter>&amp;L&amp;8co-intervention Gestion &amp; Maths | Dossier 5 Calculs commerciaux&amp;CLA FACTURATION
&amp;A&amp;R&amp;8&amp;P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 2 BIO</vt:lpstr>
      <vt:lpstr>NIVEAU  2 BIO COR</vt:lpstr>
      <vt:lpstr>'NIVEAU  2 BIO'!Zone_d_impression</vt:lpstr>
      <vt:lpstr>'NIVEAU  2 BIO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2020-11-22T07:27:53Z</cp:lastPrinted>
  <dcterms:created xsi:type="dcterms:W3CDTF">2019-11-15T18:47:22Z</dcterms:created>
  <dcterms:modified xsi:type="dcterms:W3CDTF">2020-12-06T15:29:16Z</dcterms:modified>
</cp:coreProperties>
</file>