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2912" windowHeight="7500" activeTab="2"/>
  </bookViews>
  <sheets>
    <sheet name="N1 Caisse" sheetId="1" r:id="rId1"/>
    <sheet name="N2 Semaine1" sheetId="2" r:id="rId2"/>
    <sheet name="N3 récapitulatif" sheetId="3" r:id="rId3"/>
  </sheets>
  <definedNames>
    <definedName name="_xlnm.Print_Area" localSheetId="0">'N1 Caisse'!$A$1:$H$12</definedName>
    <definedName name="_xlnm.Print_Area" localSheetId="1">'N2 Semaine1'!$A$1:$T$43,'N2 Semaine1'!$W$14</definedName>
  </definedNames>
  <calcPr fullCalcOnLoad="1"/>
</workbook>
</file>

<file path=xl/sharedStrings.xml><?xml version="1.0" encoding="utf-8"?>
<sst xmlns="http://schemas.openxmlformats.org/spreadsheetml/2006/main" count="192" uniqueCount="39">
  <si>
    <t>BILLETS</t>
  </si>
  <si>
    <t>QUANTITE</t>
  </si>
  <si>
    <t>MONTANT</t>
  </si>
  <si>
    <t>0,01 centimes</t>
  </si>
  <si>
    <t>5 euros</t>
  </si>
  <si>
    <t>0,02 centimes</t>
  </si>
  <si>
    <t>10 euros</t>
  </si>
  <si>
    <t>0,05 centimes</t>
  </si>
  <si>
    <t>20 euros</t>
  </si>
  <si>
    <t>0,10 centimes</t>
  </si>
  <si>
    <t>50 euros</t>
  </si>
  <si>
    <t>0,20 centimes</t>
  </si>
  <si>
    <t>100 euros</t>
  </si>
  <si>
    <t>0,50 centimes</t>
  </si>
  <si>
    <t>200 euros</t>
  </si>
  <si>
    <t>1 euro</t>
  </si>
  <si>
    <t>500 euros</t>
  </si>
  <si>
    <t>2 euros</t>
  </si>
  <si>
    <t>TOTAL</t>
  </si>
  <si>
    <t>PIÈCES</t>
  </si>
  <si>
    <t xml:space="preserve">CAISSE DU </t>
  </si>
  <si>
    <t>Valeur 
unitaire</t>
  </si>
  <si>
    <t>Valeur
unitaire</t>
  </si>
  <si>
    <t>Montant total</t>
  </si>
  <si>
    <t>Chiffre d'affaires de la semaine</t>
  </si>
  <si>
    <t>Chiffre d'affaires du mois</t>
  </si>
  <si>
    <t>Semaine 1</t>
  </si>
  <si>
    <t>Semaine 2</t>
  </si>
  <si>
    <t>Semaine 3</t>
  </si>
  <si>
    <t>Semaine 4</t>
  </si>
  <si>
    <t>SEMAINES</t>
  </si>
  <si>
    <t>JOURS</t>
  </si>
  <si>
    <t>Lundi</t>
  </si>
  <si>
    <t>Mardi</t>
  </si>
  <si>
    <t>Mercredi</t>
  </si>
  <si>
    <t>Jeudi</t>
  </si>
  <si>
    <t>Vendredi</t>
  </si>
  <si>
    <t>Semaine 5 REPORT mois suivant</t>
  </si>
  <si>
    <t>OCTOBRE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</si>
</sst>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[$-40C]dddd\ d\ mmmm\ yyyy"/>
    <numFmt numFmtId="171" formatCode="[$-F800]dddd\,\ mmmm\ dd\,\ yyyy"/>
    <numFmt numFmtId="172" formatCode="[$-40C]d\-mmm;@"/>
    <numFmt numFmtId="173" formatCode="0#&quot; &quot;##&quot; &quot;##&quot; &quot;##&quot; &quot;#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18"/>
      <color indexed="8"/>
      <name val="Calibri Light"/>
      <family val="2"/>
    </font>
    <font>
      <sz val="14"/>
      <color indexed="60"/>
      <name val="Calibri Light"/>
      <family val="2"/>
    </font>
    <font>
      <sz val="14"/>
      <color indexed="8"/>
      <name val="Calibri Light"/>
      <family val="2"/>
    </font>
    <font>
      <b/>
      <sz val="14"/>
      <color indexed="60"/>
      <name val="Calibri Light"/>
      <family val="2"/>
    </font>
    <font>
      <b/>
      <sz val="16"/>
      <color indexed="9"/>
      <name val="Calibri Light"/>
      <family val="2"/>
    </font>
    <font>
      <sz val="14"/>
      <color indexed="9"/>
      <name val="Calibri Light"/>
      <family val="2"/>
    </font>
    <font>
      <sz val="16"/>
      <color indexed="8"/>
      <name val="Calibri Light"/>
      <family val="2"/>
    </font>
    <font>
      <b/>
      <sz val="18"/>
      <color indexed="8"/>
      <name val="Calibri Light"/>
      <family val="2"/>
    </font>
    <font>
      <b/>
      <sz val="20"/>
      <color indexed="8"/>
      <name val="Calibri Light"/>
      <family val="2"/>
    </font>
    <font>
      <b/>
      <sz val="22"/>
      <color indexed="9"/>
      <name val="Calibri Light"/>
      <family val="2"/>
    </font>
    <font>
      <sz val="26"/>
      <color indexed="9"/>
      <name val="Calibri Light"/>
      <family val="2"/>
    </font>
    <font>
      <sz val="14"/>
      <color indexed="9"/>
      <name val="Calibri"/>
      <family val="2"/>
    </font>
    <font>
      <sz val="14"/>
      <color indexed="60"/>
      <name val="Calibri"/>
      <family val="2"/>
    </font>
    <font>
      <sz val="18"/>
      <color indexed="8"/>
      <name val="Calibri"/>
      <family val="2"/>
    </font>
    <font>
      <sz val="20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4"/>
      <color theme="9" tint="-0.4999699890613556"/>
      <name val="Calibri Light"/>
      <family val="2"/>
    </font>
    <font>
      <sz val="14"/>
      <color theme="1"/>
      <name val="Calibri Light"/>
      <family val="2"/>
    </font>
    <font>
      <b/>
      <sz val="14"/>
      <color theme="9" tint="-0.4999699890613556"/>
      <name val="Calibri Light"/>
      <family val="2"/>
    </font>
    <font>
      <b/>
      <sz val="16"/>
      <color theme="0"/>
      <name val="Calibri Light"/>
      <family val="2"/>
    </font>
    <font>
      <b/>
      <sz val="18"/>
      <color theme="1"/>
      <name val="Calibri Light"/>
      <family val="2"/>
    </font>
    <font>
      <b/>
      <sz val="20"/>
      <color theme="1"/>
      <name val="Calibri Light"/>
      <family val="2"/>
    </font>
    <font>
      <sz val="16"/>
      <color theme="1"/>
      <name val="Calibri Light"/>
      <family val="2"/>
    </font>
    <font>
      <sz val="18"/>
      <color theme="1"/>
      <name val="Calibri"/>
      <family val="2"/>
    </font>
    <font>
      <sz val="26"/>
      <color theme="0"/>
      <name val="Calibri Light"/>
      <family val="2"/>
    </font>
    <font>
      <sz val="12"/>
      <color theme="1"/>
      <name val="Calibri"/>
      <family val="2"/>
    </font>
    <font>
      <sz val="14"/>
      <color theme="0"/>
      <name val="Calibri Light"/>
      <family val="2"/>
    </font>
    <font>
      <b/>
      <sz val="22"/>
      <color theme="0"/>
      <name val="Calibri Light"/>
      <family val="2"/>
    </font>
    <font>
      <sz val="14"/>
      <color theme="0"/>
      <name val="Calibri"/>
      <family val="2"/>
    </font>
    <font>
      <sz val="14"/>
      <color rgb="FFC00000"/>
      <name val="Calibri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4" fontId="59" fillId="0" borderId="0" xfId="46" applyNumberFormat="1" applyFont="1" applyBorder="1" applyAlignment="1">
      <alignment horizontal="justify" vertical="center" wrapText="1"/>
    </xf>
    <xf numFmtId="44" fontId="60" fillId="7" borderId="0" xfId="46" applyNumberFormat="1" applyFont="1" applyFill="1" applyBorder="1" applyAlignment="1">
      <alignment horizontal="justify" vertical="center" wrapText="1"/>
    </xf>
    <xf numFmtId="0" fontId="58" fillId="7" borderId="0" xfId="0" applyFont="1" applyFill="1" applyBorder="1" applyAlignment="1">
      <alignment horizontal="left" vertical="center" wrapText="1" indent="1"/>
    </xf>
    <xf numFmtId="0" fontId="61" fillId="33" borderId="0" xfId="0" applyFont="1" applyFill="1" applyBorder="1" applyAlignment="1">
      <alignment horizontal="center" vertical="center" wrapText="1"/>
    </xf>
    <xf numFmtId="44" fontId="59" fillId="33" borderId="0" xfId="46" applyNumberFormat="1" applyFont="1" applyFill="1" applyBorder="1" applyAlignment="1">
      <alignment horizontal="justify" vertical="center" wrapText="1"/>
    </xf>
    <xf numFmtId="44" fontId="60" fillId="33" borderId="0" xfId="46" applyNumberFormat="1" applyFont="1" applyFill="1" applyBorder="1" applyAlignment="1">
      <alignment horizontal="justify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57" fillId="0" borderId="0" xfId="0" applyFont="1" applyBorder="1" applyAlignment="1">
      <alignment vertical="center"/>
    </xf>
    <xf numFmtId="44" fontId="57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71" fontId="64" fillId="0" borderId="0" xfId="0" applyNumberFormat="1" applyFont="1" applyBorder="1" applyAlignment="1">
      <alignment horizontal="center" vertical="center"/>
    </xf>
    <xf numFmtId="0" fontId="56" fillId="34" borderId="0" xfId="0" applyFont="1" applyFill="1" applyBorder="1" applyAlignment="1">
      <alignment/>
    </xf>
    <xf numFmtId="0" fontId="63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44" fontId="57" fillId="34" borderId="0" xfId="0" applyNumberFormat="1" applyFont="1" applyFill="1" applyBorder="1" applyAlignment="1">
      <alignment vertical="center"/>
    </xf>
    <xf numFmtId="0" fontId="61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 vertical="center" wrapText="1" indent="1"/>
    </xf>
    <xf numFmtId="0" fontId="59" fillId="34" borderId="0" xfId="0" applyFont="1" applyFill="1" applyBorder="1" applyAlignment="1">
      <alignment horizontal="center" vertical="center" wrapText="1"/>
    </xf>
    <xf numFmtId="44" fontId="59" fillId="34" borderId="0" xfId="46" applyNumberFormat="1" applyFont="1" applyFill="1" applyBorder="1" applyAlignment="1">
      <alignment horizontal="justify" vertical="center" wrapText="1"/>
    </xf>
    <xf numFmtId="44" fontId="60" fillId="34" borderId="0" xfId="46" applyNumberFormat="1" applyFont="1" applyFill="1" applyBorder="1" applyAlignment="1">
      <alignment horizontal="justify" vertical="center" wrapText="1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44" fontId="0" fillId="7" borderId="0" xfId="0" applyNumberFormat="1" applyFill="1" applyAlignment="1">
      <alignment/>
    </xf>
    <xf numFmtId="0" fontId="65" fillId="0" borderId="0" xfId="0" applyFont="1" applyAlignment="1">
      <alignment horizontal="center" vertical="center"/>
    </xf>
    <xf numFmtId="0" fontId="66" fillId="35" borderId="0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56" fillId="0" borderId="0" xfId="0" applyNumberFormat="1" applyFont="1" applyBorder="1" applyAlignment="1">
      <alignment/>
    </xf>
    <xf numFmtId="171" fontId="64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justify" vertical="center" wrapText="1"/>
    </xf>
    <xf numFmtId="171" fontId="64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justify" vertical="center" wrapText="1"/>
    </xf>
    <xf numFmtId="0" fontId="66" fillId="35" borderId="0" xfId="0" applyFont="1" applyFill="1" applyBorder="1" applyAlignment="1">
      <alignment horizontal="center" vertical="center"/>
    </xf>
    <xf numFmtId="44" fontId="69" fillId="35" borderId="0" xfId="0" applyNumberFormat="1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70" fillId="35" borderId="0" xfId="0" applyFont="1" applyFill="1" applyAlignment="1">
      <alignment horizontal="center" vertical="center"/>
    </xf>
    <xf numFmtId="0" fontId="71" fillId="7" borderId="0" xfId="0" applyFont="1" applyFill="1" applyAlignment="1">
      <alignment horizontal="center"/>
    </xf>
    <xf numFmtId="171" fontId="64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14" fontId="0" fillId="7" borderId="0" xfId="0" applyNumberForma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center" vertical="center" textRotation="90"/>
      <protection locked="0"/>
    </xf>
    <xf numFmtId="7" fontId="0" fillId="0" borderId="0" xfId="0" applyNumberFormat="1" applyAlignment="1">
      <alignment/>
    </xf>
    <xf numFmtId="7" fontId="0" fillId="7" borderId="0" xfId="0" applyNumberForma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PageLayoutView="0" workbookViewId="0" topLeftCell="A1">
      <selection activeCell="K5" sqref="K5"/>
    </sheetView>
  </sheetViews>
  <sheetFormatPr defaultColWidth="11.421875" defaultRowHeight="15"/>
  <cols>
    <col min="1" max="1" width="1.7109375" style="1" customWidth="1"/>
    <col min="2" max="2" width="25.7109375" style="1" customWidth="1"/>
    <col min="3" max="3" width="12.7109375" style="1" customWidth="1"/>
    <col min="4" max="4" width="20.7109375" style="1" customWidth="1"/>
    <col min="5" max="5" width="1.7109375" style="1" customWidth="1"/>
    <col min="6" max="6" width="25.7109375" style="1" customWidth="1"/>
    <col min="7" max="7" width="12.7109375" style="1" customWidth="1"/>
    <col min="8" max="8" width="20.7109375" style="1" customWidth="1"/>
    <col min="9" max="9" width="11.57421875" style="1" customWidth="1"/>
    <col min="10" max="10" width="13.7109375" style="1" bestFit="1" customWidth="1"/>
    <col min="11" max="11" width="11.57421875" style="1" customWidth="1"/>
    <col min="12" max="12" width="12.8515625" style="1" bestFit="1" customWidth="1"/>
    <col min="13" max="16384" width="11.57421875" style="1" customWidth="1"/>
  </cols>
  <sheetData>
    <row r="1" spans="2:8" ht="39.75" customHeight="1">
      <c r="B1" s="15" t="s">
        <v>20</v>
      </c>
      <c r="C1" s="38">
        <v>45202</v>
      </c>
      <c r="D1" s="38"/>
      <c r="E1" s="13"/>
      <c r="F1" s="39" t="s">
        <v>23</v>
      </c>
      <c r="G1" s="39"/>
      <c r="H1" s="14">
        <f>D12+H12</f>
        <v>656.31</v>
      </c>
    </row>
    <row r="2" spans="1:8" ht="21.75" customHeight="1">
      <c r="A2" s="12"/>
      <c r="B2" s="41" t="s">
        <v>19</v>
      </c>
      <c r="C2" s="41"/>
      <c r="D2" s="41"/>
      <c r="E2" s="8"/>
      <c r="F2" s="41" t="s">
        <v>0</v>
      </c>
      <c r="G2" s="41"/>
      <c r="H2" s="41"/>
    </row>
    <row r="3" spans="1:8" ht="36">
      <c r="A3" s="12"/>
      <c r="B3" s="3" t="s">
        <v>22</v>
      </c>
      <c r="C3" s="3" t="s">
        <v>1</v>
      </c>
      <c r="D3" s="3" t="s">
        <v>2</v>
      </c>
      <c r="E3" s="11"/>
      <c r="F3" s="3" t="s">
        <v>21</v>
      </c>
      <c r="G3" s="3" t="s">
        <v>1</v>
      </c>
      <c r="H3" s="3" t="s">
        <v>2</v>
      </c>
    </row>
    <row r="4" spans="1:8" ht="24.75" customHeight="1">
      <c r="A4" s="12"/>
      <c r="B4" s="7" t="s">
        <v>3</v>
      </c>
      <c r="C4" s="4">
        <v>34</v>
      </c>
      <c r="D4" s="5">
        <f>C4*0.01</f>
        <v>0.34</v>
      </c>
      <c r="E4" s="9"/>
      <c r="F4" s="7" t="s">
        <v>4</v>
      </c>
      <c r="G4" s="4">
        <v>20</v>
      </c>
      <c r="H4" s="5">
        <f>G4*5</f>
        <v>100</v>
      </c>
    </row>
    <row r="5" spans="1:8" ht="24.75" customHeight="1">
      <c r="A5" s="12"/>
      <c r="B5" s="7" t="s">
        <v>5</v>
      </c>
      <c r="C5" s="4">
        <v>36</v>
      </c>
      <c r="D5" s="5">
        <f>C5*0.02</f>
        <v>0.72</v>
      </c>
      <c r="E5" s="9"/>
      <c r="F5" s="7" t="s">
        <v>6</v>
      </c>
      <c r="G5" s="4">
        <v>16</v>
      </c>
      <c r="H5" s="5">
        <f>G5*10</f>
        <v>160</v>
      </c>
    </row>
    <row r="6" spans="1:8" ht="24.75" customHeight="1">
      <c r="A6" s="12"/>
      <c r="B6" s="7" t="s">
        <v>7</v>
      </c>
      <c r="C6" s="4">
        <v>51</v>
      </c>
      <c r="D6" s="5">
        <f>C6*0.05</f>
        <v>2.5500000000000003</v>
      </c>
      <c r="E6" s="9"/>
      <c r="F6" s="7" t="s">
        <v>8</v>
      </c>
      <c r="G6" s="4">
        <v>2</v>
      </c>
      <c r="H6" s="5">
        <f>G6*20</f>
        <v>40</v>
      </c>
    </row>
    <row r="7" spans="1:8" ht="24.75" customHeight="1">
      <c r="A7" s="12"/>
      <c r="B7" s="7" t="s">
        <v>9</v>
      </c>
      <c r="C7" s="4">
        <v>179</v>
      </c>
      <c r="D7" s="5">
        <f>C7*0.1</f>
        <v>17.900000000000002</v>
      </c>
      <c r="E7" s="9"/>
      <c r="F7" s="7" t="s">
        <v>10</v>
      </c>
      <c r="G7" s="4"/>
      <c r="H7" s="5">
        <f>G7*50</f>
        <v>0</v>
      </c>
    </row>
    <row r="8" spans="1:8" ht="24.75" customHeight="1">
      <c r="A8" s="12"/>
      <c r="B8" s="7" t="s">
        <v>11</v>
      </c>
      <c r="C8" s="4">
        <v>254</v>
      </c>
      <c r="D8" s="5">
        <f>C8*0.2</f>
        <v>50.800000000000004</v>
      </c>
      <c r="E8" s="9"/>
      <c r="F8" s="7" t="s">
        <v>12</v>
      </c>
      <c r="G8" s="4"/>
      <c r="H8" s="5">
        <f>G8*100</f>
        <v>0</v>
      </c>
    </row>
    <row r="9" spans="1:8" ht="24.75" customHeight="1">
      <c r="A9" s="12"/>
      <c r="B9" s="7" t="s">
        <v>13</v>
      </c>
      <c r="C9" s="4">
        <v>172</v>
      </c>
      <c r="D9" s="5">
        <f>C9*0.5</f>
        <v>86</v>
      </c>
      <c r="E9" s="9"/>
      <c r="F9" s="7" t="s">
        <v>14</v>
      </c>
      <c r="G9" s="4"/>
      <c r="H9" s="5">
        <f>G9*200</f>
        <v>0</v>
      </c>
    </row>
    <row r="10" spans="1:8" ht="24.75" customHeight="1">
      <c r="A10" s="12"/>
      <c r="B10" s="7" t="s">
        <v>15</v>
      </c>
      <c r="C10" s="4">
        <v>92</v>
      </c>
      <c r="D10" s="5">
        <f>C10*1</f>
        <v>92</v>
      </c>
      <c r="E10" s="9"/>
      <c r="F10" s="7" t="s">
        <v>16</v>
      </c>
      <c r="G10" s="4"/>
      <c r="H10" s="5">
        <f>G10*500</f>
        <v>0</v>
      </c>
    </row>
    <row r="11" spans="1:8" ht="24.75" customHeight="1">
      <c r="A11" s="12"/>
      <c r="B11" s="7" t="s">
        <v>17</v>
      </c>
      <c r="C11" s="4">
        <v>53</v>
      </c>
      <c r="D11" s="5">
        <f>C11*2</f>
        <v>106</v>
      </c>
      <c r="E11" s="9"/>
      <c r="F11" s="7"/>
      <c r="G11" s="4"/>
      <c r="H11" s="5"/>
    </row>
    <row r="12" spans="1:8" ht="25.5" customHeight="1">
      <c r="A12" s="12"/>
      <c r="B12" s="42" t="s">
        <v>18</v>
      </c>
      <c r="C12" s="42"/>
      <c r="D12" s="6">
        <f>SUM(D4:D11)</f>
        <v>356.31</v>
      </c>
      <c r="E12" s="10"/>
      <c r="F12" s="42" t="s">
        <v>18</v>
      </c>
      <c r="G12" s="42"/>
      <c r="H12" s="6">
        <f>SUM(H4:H11)</f>
        <v>300</v>
      </c>
    </row>
    <row r="13" spans="2:8" ht="14.25">
      <c r="B13" s="40"/>
      <c r="C13" s="40"/>
      <c r="D13" s="40"/>
      <c r="E13" s="40"/>
      <c r="F13" s="40"/>
      <c r="G13" s="40"/>
      <c r="H13" s="40"/>
    </row>
    <row r="14" spans="2:8" ht="14.25">
      <c r="B14" s="40"/>
      <c r="C14" s="40"/>
      <c r="D14" s="40"/>
      <c r="E14" s="40"/>
      <c r="F14" s="40"/>
      <c r="G14" s="40"/>
      <c r="H14" s="40"/>
    </row>
    <row r="20" ht="14.25">
      <c r="J20" s="37"/>
    </row>
  </sheetData>
  <sheetProtection/>
  <mergeCells count="8">
    <mergeCell ref="C1:D1"/>
    <mergeCell ref="F1:G1"/>
    <mergeCell ref="B14:H14"/>
    <mergeCell ref="B2:D2"/>
    <mergeCell ref="F2:H2"/>
    <mergeCell ref="B12:C12"/>
    <mergeCell ref="F12:G12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6"/>
  <sheetViews>
    <sheetView showGridLines="0" view="pageBreakPreview" zoomScale="60" zoomScaleNormal="70" zoomScalePageLayoutView="0" workbookViewId="0" topLeftCell="A1">
      <selection activeCell="R23" sqref="R23"/>
    </sheetView>
  </sheetViews>
  <sheetFormatPr defaultColWidth="11.421875" defaultRowHeight="15"/>
  <cols>
    <col min="1" max="1" width="4.7109375" style="1" customWidth="1"/>
    <col min="2" max="2" width="1.1484375" style="1" customWidth="1"/>
    <col min="3" max="3" width="25.7109375" style="1" customWidth="1"/>
    <col min="4" max="4" width="15.28125" style="1" customWidth="1"/>
    <col min="5" max="5" width="20.7109375" style="1" customWidth="1"/>
    <col min="6" max="6" width="3.140625" style="1" customWidth="1"/>
    <col min="7" max="7" width="1.7109375" style="1" customWidth="1"/>
    <col min="8" max="8" width="25.7109375" style="1" customWidth="1"/>
    <col min="9" max="9" width="15.28125" style="1" customWidth="1"/>
    <col min="10" max="10" width="20.7109375" style="1" customWidth="1"/>
    <col min="11" max="11" width="4.421875" style="1" customWidth="1"/>
    <col min="12" max="12" width="2.28125" style="1" customWidth="1"/>
    <col min="13" max="13" width="25.7109375" style="1" customWidth="1"/>
    <col min="14" max="14" width="15.7109375" style="1" customWidth="1"/>
    <col min="15" max="15" width="20.7109375" style="1" customWidth="1"/>
    <col min="16" max="16" width="2.00390625" style="1" customWidth="1"/>
    <col min="17" max="17" width="25.7109375" style="1" customWidth="1"/>
    <col min="18" max="18" width="15.28125" style="1" customWidth="1"/>
    <col min="19" max="19" width="20.7109375" style="1" customWidth="1"/>
    <col min="20" max="20" width="2.28125" style="1" customWidth="1"/>
    <col min="21" max="16384" width="11.57421875" style="1" customWidth="1"/>
  </cols>
  <sheetData>
    <row r="1" spans="3:10" ht="50.25" customHeight="1">
      <c r="C1" s="45" t="s">
        <v>24</v>
      </c>
      <c r="D1" s="45"/>
      <c r="E1" s="45"/>
      <c r="F1" s="45"/>
      <c r="G1" s="45"/>
      <c r="H1" s="45"/>
      <c r="I1" s="46">
        <f>J3+S3+J17+S17+J31</f>
        <v>656.31</v>
      </c>
      <c r="J1" s="47"/>
    </row>
    <row r="2" ht="40.5" customHeight="1"/>
    <row r="3" spans="3:19" ht="36" customHeight="1">
      <c r="C3" s="16" t="s">
        <v>20</v>
      </c>
      <c r="D3" s="50">
        <v>45201</v>
      </c>
      <c r="E3" s="50"/>
      <c r="F3" s="17"/>
      <c r="G3" s="13"/>
      <c r="H3" s="39" t="s">
        <v>23</v>
      </c>
      <c r="I3" s="39"/>
      <c r="J3" s="14">
        <f>E14+J14</f>
        <v>656.31</v>
      </c>
      <c r="M3" s="16" t="s">
        <v>20</v>
      </c>
      <c r="N3" s="38">
        <f>D3+1</f>
        <v>45202</v>
      </c>
      <c r="O3" s="38"/>
      <c r="P3" s="13"/>
      <c r="Q3" s="2" t="s">
        <v>23</v>
      </c>
      <c r="R3" s="2"/>
      <c r="S3" s="14">
        <f>O14+S14</f>
        <v>0</v>
      </c>
    </row>
    <row r="4" spans="2:19" ht="21.75" customHeight="1">
      <c r="B4" s="12"/>
      <c r="C4" s="41" t="s">
        <v>19</v>
      </c>
      <c r="D4" s="41"/>
      <c r="E4" s="41"/>
      <c r="F4" s="8"/>
      <c r="G4" s="8"/>
      <c r="H4" s="41" t="s">
        <v>0</v>
      </c>
      <c r="I4" s="41"/>
      <c r="J4" s="41"/>
      <c r="L4" s="12"/>
      <c r="M4" s="8" t="s">
        <v>19</v>
      </c>
      <c r="N4" s="8"/>
      <c r="O4" s="8"/>
      <c r="P4" s="8"/>
      <c r="Q4" s="8" t="s">
        <v>0</v>
      </c>
      <c r="R4" s="8"/>
      <c r="S4" s="8"/>
    </row>
    <row r="5" spans="2:19" ht="36">
      <c r="B5" s="12"/>
      <c r="C5" s="3" t="s">
        <v>22</v>
      </c>
      <c r="D5" s="3" t="s">
        <v>1</v>
      </c>
      <c r="E5" s="3" t="s">
        <v>2</v>
      </c>
      <c r="F5" s="3"/>
      <c r="G5" s="11"/>
      <c r="H5" s="3" t="s">
        <v>21</v>
      </c>
      <c r="I5" s="3" t="s">
        <v>1</v>
      </c>
      <c r="J5" s="3" t="s">
        <v>2</v>
      </c>
      <c r="L5" s="12"/>
      <c r="M5" s="3" t="s">
        <v>22</v>
      </c>
      <c r="N5" s="3" t="s">
        <v>1</v>
      </c>
      <c r="O5" s="3" t="s">
        <v>2</v>
      </c>
      <c r="P5" s="11"/>
      <c r="Q5" s="3" t="s">
        <v>21</v>
      </c>
      <c r="R5" s="3" t="s">
        <v>1</v>
      </c>
      <c r="S5" s="3" t="s">
        <v>2</v>
      </c>
    </row>
    <row r="6" spans="2:19" ht="24.75" customHeight="1">
      <c r="B6" s="12"/>
      <c r="C6" s="7" t="s">
        <v>3</v>
      </c>
      <c r="D6" s="51">
        <v>34</v>
      </c>
      <c r="E6" s="5">
        <f>D6*0.01</f>
        <v>0.34</v>
      </c>
      <c r="F6" s="5"/>
      <c r="G6" s="9"/>
      <c r="H6" s="7" t="s">
        <v>4</v>
      </c>
      <c r="I6" s="51">
        <v>20</v>
      </c>
      <c r="J6" s="5">
        <f>I6*5</f>
        <v>100</v>
      </c>
      <c r="L6" s="12"/>
      <c r="M6" s="7" t="s">
        <v>3</v>
      </c>
      <c r="N6" s="51"/>
      <c r="O6" s="5">
        <f>N6*0.01</f>
        <v>0</v>
      </c>
      <c r="P6" s="9"/>
      <c r="Q6" s="7" t="s">
        <v>4</v>
      </c>
      <c r="R6" s="51"/>
      <c r="S6" s="5">
        <f>R6*5</f>
        <v>0</v>
      </c>
    </row>
    <row r="7" spans="2:19" ht="24.75" customHeight="1">
      <c r="B7" s="12"/>
      <c r="C7" s="7" t="s">
        <v>5</v>
      </c>
      <c r="D7" s="51">
        <v>36</v>
      </c>
      <c r="E7" s="5">
        <f>D7*0.02</f>
        <v>0.72</v>
      </c>
      <c r="F7" s="5"/>
      <c r="G7" s="9"/>
      <c r="H7" s="7" t="s">
        <v>6</v>
      </c>
      <c r="I7" s="51">
        <v>16</v>
      </c>
      <c r="J7" s="5">
        <f>I7*10</f>
        <v>160</v>
      </c>
      <c r="L7" s="12"/>
      <c r="M7" s="7" t="s">
        <v>5</v>
      </c>
      <c r="N7" s="51"/>
      <c r="O7" s="5">
        <f>N7*0.02</f>
        <v>0</v>
      </c>
      <c r="P7" s="9"/>
      <c r="Q7" s="7" t="s">
        <v>6</v>
      </c>
      <c r="R7" s="51"/>
      <c r="S7" s="5">
        <f>R7*10</f>
        <v>0</v>
      </c>
    </row>
    <row r="8" spans="2:19" ht="24.75" customHeight="1">
      <c r="B8" s="12"/>
      <c r="C8" s="7" t="s">
        <v>7</v>
      </c>
      <c r="D8" s="51">
        <v>51</v>
      </c>
      <c r="E8" s="5">
        <f>D8*0.05</f>
        <v>2.5500000000000003</v>
      </c>
      <c r="F8" s="5"/>
      <c r="G8" s="9"/>
      <c r="H8" s="7" t="s">
        <v>8</v>
      </c>
      <c r="I8" s="51">
        <v>2</v>
      </c>
      <c r="J8" s="5">
        <f>I8*20</f>
        <v>40</v>
      </c>
      <c r="L8" s="12"/>
      <c r="M8" s="7" t="s">
        <v>7</v>
      </c>
      <c r="N8" s="51"/>
      <c r="O8" s="5">
        <f>N8*0.05</f>
        <v>0</v>
      </c>
      <c r="P8" s="9"/>
      <c r="Q8" s="7" t="s">
        <v>8</v>
      </c>
      <c r="R8" s="51"/>
      <c r="S8" s="5">
        <f>R8*20</f>
        <v>0</v>
      </c>
    </row>
    <row r="9" spans="2:19" ht="24.75" customHeight="1">
      <c r="B9" s="12"/>
      <c r="C9" s="7" t="s">
        <v>9</v>
      </c>
      <c r="D9" s="51">
        <v>179</v>
      </c>
      <c r="E9" s="5">
        <f>D9*0.1</f>
        <v>17.900000000000002</v>
      </c>
      <c r="F9" s="5"/>
      <c r="G9" s="9"/>
      <c r="H9" s="7" t="s">
        <v>10</v>
      </c>
      <c r="I9" s="51"/>
      <c r="J9" s="5">
        <f>I9*50</f>
        <v>0</v>
      </c>
      <c r="L9" s="12"/>
      <c r="M9" s="7" t="s">
        <v>9</v>
      </c>
      <c r="N9" s="51"/>
      <c r="O9" s="5">
        <f>N9*0.1</f>
        <v>0</v>
      </c>
      <c r="P9" s="9"/>
      <c r="Q9" s="7" t="s">
        <v>10</v>
      </c>
      <c r="R9" s="51"/>
      <c r="S9" s="5">
        <f>R9*50</f>
        <v>0</v>
      </c>
    </row>
    <row r="10" spans="2:19" ht="24.75" customHeight="1">
      <c r="B10" s="12"/>
      <c r="C10" s="7" t="s">
        <v>11</v>
      </c>
      <c r="D10" s="51">
        <v>254</v>
      </c>
      <c r="E10" s="5">
        <f>D10*0.2</f>
        <v>50.800000000000004</v>
      </c>
      <c r="F10" s="5"/>
      <c r="G10" s="9"/>
      <c r="H10" s="7" t="s">
        <v>12</v>
      </c>
      <c r="I10" s="51"/>
      <c r="J10" s="5">
        <f>I10*100</f>
        <v>0</v>
      </c>
      <c r="L10" s="12"/>
      <c r="M10" s="7" t="s">
        <v>11</v>
      </c>
      <c r="N10" s="51"/>
      <c r="O10" s="5">
        <f>N10*0.2</f>
        <v>0</v>
      </c>
      <c r="P10" s="9"/>
      <c r="Q10" s="7" t="s">
        <v>12</v>
      </c>
      <c r="R10" s="51"/>
      <c r="S10" s="5">
        <f>R10*100</f>
        <v>0</v>
      </c>
    </row>
    <row r="11" spans="2:19" ht="24.75" customHeight="1">
      <c r="B11" s="12"/>
      <c r="C11" s="7" t="s">
        <v>13</v>
      </c>
      <c r="D11" s="51">
        <v>172</v>
      </c>
      <c r="E11" s="5">
        <f>D11*0.5</f>
        <v>86</v>
      </c>
      <c r="F11" s="5"/>
      <c r="G11" s="9"/>
      <c r="H11" s="7" t="s">
        <v>14</v>
      </c>
      <c r="I11" s="51"/>
      <c r="J11" s="5">
        <f>I11*200</f>
        <v>0</v>
      </c>
      <c r="L11" s="12"/>
      <c r="M11" s="7" t="s">
        <v>13</v>
      </c>
      <c r="N11" s="51"/>
      <c r="O11" s="5">
        <f>N11*0.5</f>
        <v>0</v>
      </c>
      <c r="P11" s="9"/>
      <c r="Q11" s="7" t="s">
        <v>14</v>
      </c>
      <c r="R11" s="51"/>
      <c r="S11" s="5">
        <f>R11*200</f>
        <v>0</v>
      </c>
    </row>
    <row r="12" spans="2:19" ht="24.75" customHeight="1">
      <c r="B12" s="12"/>
      <c r="C12" s="7" t="s">
        <v>15</v>
      </c>
      <c r="D12" s="51">
        <v>92</v>
      </c>
      <c r="E12" s="5">
        <f>D12*1</f>
        <v>92</v>
      </c>
      <c r="F12" s="5"/>
      <c r="G12" s="9"/>
      <c r="H12" s="7" t="s">
        <v>16</v>
      </c>
      <c r="I12" s="51"/>
      <c r="J12" s="5">
        <f>I12*500</f>
        <v>0</v>
      </c>
      <c r="L12" s="12"/>
      <c r="M12" s="7" t="s">
        <v>15</v>
      </c>
      <c r="N12" s="51"/>
      <c r="O12" s="5">
        <f>N12*1</f>
        <v>0</v>
      </c>
      <c r="P12" s="9"/>
      <c r="Q12" s="7" t="s">
        <v>16</v>
      </c>
      <c r="R12" s="51"/>
      <c r="S12" s="5">
        <f>R12*500</f>
        <v>0</v>
      </c>
    </row>
    <row r="13" spans="2:19" ht="24.75" customHeight="1">
      <c r="B13" s="12"/>
      <c r="C13" s="7" t="s">
        <v>17</v>
      </c>
      <c r="D13" s="51">
        <v>53</v>
      </c>
      <c r="E13" s="5">
        <f>D13*2</f>
        <v>106</v>
      </c>
      <c r="F13" s="5"/>
      <c r="G13" s="9"/>
      <c r="H13" s="7"/>
      <c r="I13" s="51"/>
      <c r="J13" s="5"/>
      <c r="L13" s="12"/>
      <c r="M13" s="7" t="s">
        <v>17</v>
      </c>
      <c r="N13" s="51"/>
      <c r="O13" s="5">
        <f>N13*2</f>
        <v>0</v>
      </c>
      <c r="P13" s="9"/>
      <c r="Q13" s="7"/>
      <c r="R13" s="51"/>
      <c r="S13" s="5"/>
    </row>
    <row r="14" spans="2:19" ht="25.5" customHeight="1">
      <c r="B14" s="12"/>
      <c r="C14" s="42" t="s">
        <v>18</v>
      </c>
      <c r="D14" s="42"/>
      <c r="E14" s="6">
        <f>E13+E12+E11+E10+E9+E8+E7+E6</f>
        <v>356.31</v>
      </c>
      <c r="F14" s="6"/>
      <c r="G14" s="10"/>
      <c r="H14" s="42" t="s">
        <v>18</v>
      </c>
      <c r="I14" s="42"/>
      <c r="J14" s="6">
        <f>J12+J11+J10+J9+J8+J7+J6</f>
        <v>300</v>
      </c>
      <c r="L14" s="12"/>
      <c r="M14" s="42" t="s">
        <v>18</v>
      </c>
      <c r="N14" s="42"/>
      <c r="O14" s="6">
        <f>O13+O12+O11+O10+O9+O8+O7+O6</f>
        <v>0</v>
      </c>
      <c r="P14" s="10"/>
      <c r="Q14" s="42" t="s">
        <v>18</v>
      </c>
      <c r="R14" s="42"/>
      <c r="S14" s="6">
        <f>S12+S11+S10+S9+S8+S7+S6</f>
        <v>0</v>
      </c>
    </row>
    <row r="15" spans="3:10" ht="14.25">
      <c r="C15" s="40"/>
      <c r="D15" s="40"/>
      <c r="E15" s="40"/>
      <c r="F15" s="40"/>
      <c r="G15" s="40"/>
      <c r="H15" s="40"/>
      <c r="I15" s="40"/>
      <c r="J15" s="40"/>
    </row>
    <row r="16" ht="23.25" customHeight="1"/>
    <row r="17" spans="3:19" ht="36" customHeight="1">
      <c r="C17" s="16" t="s">
        <v>20</v>
      </c>
      <c r="D17" s="38">
        <f>N3+1</f>
        <v>45203</v>
      </c>
      <c r="E17" s="38"/>
      <c r="F17" s="17"/>
      <c r="G17" s="13"/>
      <c r="H17" s="39" t="s">
        <v>23</v>
      </c>
      <c r="I17" s="39"/>
      <c r="J17" s="14">
        <f>E28+J28</f>
        <v>0</v>
      </c>
      <c r="M17" s="16" t="s">
        <v>20</v>
      </c>
      <c r="N17" s="38">
        <f>D17+1</f>
        <v>45204</v>
      </c>
      <c r="O17" s="38"/>
      <c r="P17" s="13"/>
      <c r="Q17" s="2" t="s">
        <v>23</v>
      </c>
      <c r="R17" s="2"/>
      <c r="S17" s="14">
        <f>O28+S28</f>
        <v>0</v>
      </c>
    </row>
    <row r="18" spans="2:19" ht="21.75" customHeight="1">
      <c r="B18" s="12"/>
      <c r="C18" s="41" t="s">
        <v>19</v>
      </c>
      <c r="D18" s="41"/>
      <c r="E18" s="41"/>
      <c r="F18" s="8"/>
      <c r="G18" s="8"/>
      <c r="H18" s="41" t="s">
        <v>0</v>
      </c>
      <c r="I18" s="41"/>
      <c r="J18" s="41"/>
      <c r="L18" s="12"/>
      <c r="M18" s="8" t="s">
        <v>19</v>
      </c>
      <c r="N18" s="8"/>
      <c r="O18" s="8"/>
      <c r="P18" s="8"/>
      <c r="Q18" s="8" t="s">
        <v>0</v>
      </c>
      <c r="R18" s="8"/>
      <c r="S18" s="8"/>
    </row>
    <row r="19" spans="2:19" ht="36">
      <c r="B19" s="12"/>
      <c r="C19" s="3" t="s">
        <v>22</v>
      </c>
      <c r="D19" s="3" t="s">
        <v>1</v>
      </c>
      <c r="E19" s="3" t="s">
        <v>2</v>
      </c>
      <c r="F19" s="3"/>
      <c r="G19" s="11"/>
      <c r="H19" s="3" t="s">
        <v>21</v>
      </c>
      <c r="I19" s="3" t="s">
        <v>1</v>
      </c>
      <c r="J19" s="3" t="s">
        <v>2</v>
      </c>
      <c r="L19" s="12"/>
      <c r="M19" s="3" t="s">
        <v>22</v>
      </c>
      <c r="N19" s="3" t="s">
        <v>1</v>
      </c>
      <c r="O19" s="3" t="s">
        <v>2</v>
      </c>
      <c r="P19" s="11"/>
      <c r="Q19" s="3" t="s">
        <v>21</v>
      </c>
      <c r="R19" s="3" t="s">
        <v>1</v>
      </c>
      <c r="S19" s="3" t="s">
        <v>2</v>
      </c>
    </row>
    <row r="20" spans="2:19" ht="24.75" customHeight="1">
      <c r="B20" s="12"/>
      <c r="C20" s="7" t="s">
        <v>3</v>
      </c>
      <c r="D20" s="51"/>
      <c r="E20" s="5">
        <f>D20*0.01</f>
        <v>0</v>
      </c>
      <c r="F20" s="5"/>
      <c r="G20" s="9"/>
      <c r="H20" s="7" t="s">
        <v>4</v>
      </c>
      <c r="I20" s="51"/>
      <c r="J20" s="5">
        <f>I20*5</f>
        <v>0</v>
      </c>
      <c r="L20" s="12"/>
      <c r="M20" s="7" t="s">
        <v>3</v>
      </c>
      <c r="N20" s="51"/>
      <c r="O20" s="5">
        <f>N20*0.01</f>
        <v>0</v>
      </c>
      <c r="P20" s="9"/>
      <c r="Q20" s="7" t="s">
        <v>4</v>
      </c>
      <c r="R20" s="51"/>
      <c r="S20" s="5">
        <f>R20*5</f>
        <v>0</v>
      </c>
    </row>
    <row r="21" spans="2:19" ht="24.75" customHeight="1">
      <c r="B21" s="12"/>
      <c r="C21" s="7" t="s">
        <v>5</v>
      </c>
      <c r="D21" s="51"/>
      <c r="E21" s="5">
        <f>D21*0.02</f>
        <v>0</v>
      </c>
      <c r="F21" s="5"/>
      <c r="G21" s="9"/>
      <c r="H21" s="7" t="s">
        <v>6</v>
      </c>
      <c r="I21" s="51"/>
      <c r="J21" s="5">
        <f>I21*10</f>
        <v>0</v>
      </c>
      <c r="L21" s="12"/>
      <c r="M21" s="7" t="s">
        <v>5</v>
      </c>
      <c r="N21" s="51"/>
      <c r="O21" s="5">
        <f>N21*0.02</f>
        <v>0</v>
      </c>
      <c r="P21" s="9"/>
      <c r="Q21" s="7" t="s">
        <v>6</v>
      </c>
      <c r="R21" s="51"/>
      <c r="S21" s="5">
        <f>R21*10</f>
        <v>0</v>
      </c>
    </row>
    <row r="22" spans="2:19" ht="24.75" customHeight="1">
      <c r="B22" s="12"/>
      <c r="C22" s="7" t="s">
        <v>7</v>
      </c>
      <c r="D22" s="51"/>
      <c r="E22" s="5">
        <f>D22*0.05</f>
        <v>0</v>
      </c>
      <c r="F22" s="5"/>
      <c r="G22" s="9"/>
      <c r="H22" s="7" t="s">
        <v>8</v>
      </c>
      <c r="I22" s="51"/>
      <c r="J22" s="5">
        <f>I22*20</f>
        <v>0</v>
      </c>
      <c r="L22" s="12"/>
      <c r="M22" s="7" t="s">
        <v>7</v>
      </c>
      <c r="N22" s="51"/>
      <c r="O22" s="5">
        <f>N22*0.05</f>
        <v>0</v>
      </c>
      <c r="P22" s="9"/>
      <c r="Q22" s="7" t="s">
        <v>8</v>
      </c>
      <c r="R22" s="51"/>
      <c r="S22" s="5">
        <f>R22*20</f>
        <v>0</v>
      </c>
    </row>
    <row r="23" spans="2:19" ht="24.75" customHeight="1">
      <c r="B23" s="12"/>
      <c r="C23" s="7" t="s">
        <v>9</v>
      </c>
      <c r="D23" s="51"/>
      <c r="E23" s="5">
        <f>D23*0.1</f>
        <v>0</v>
      </c>
      <c r="F23" s="5"/>
      <c r="G23" s="9"/>
      <c r="H23" s="7" t="s">
        <v>10</v>
      </c>
      <c r="I23" s="51"/>
      <c r="J23" s="5">
        <f>I23*50</f>
        <v>0</v>
      </c>
      <c r="L23" s="12"/>
      <c r="M23" s="7" t="s">
        <v>9</v>
      </c>
      <c r="N23" s="51"/>
      <c r="O23" s="5">
        <f>N23*0.1</f>
        <v>0</v>
      </c>
      <c r="P23" s="9"/>
      <c r="Q23" s="7" t="s">
        <v>10</v>
      </c>
      <c r="R23" s="51"/>
      <c r="S23" s="5">
        <f>R23*50</f>
        <v>0</v>
      </c>
    </row>
    <row r="24" spans="2:19" ht="24.75" customHeight="1">
      <c r="B24" s="12"/>
      <c r="C24" s="7" t="s">
        <v>11</v>
      </c>
      <c r="D24" s="51"/>
      <c r="E24" s="5">
        <f>D24*0.2</f>
        <v>0</v>
      </c>
      <c r="F24" s="5"/>
      <c r="G24" s="9"/>
      <c r="H24" s="7" t="s">
        <v>12</v>
      </c>
      <c r="I24" s="51"/>
      <c r="J24" s="5">
        <f>I24*100</f>
        <v>0</v>
      </c>
      <c r="L24" s="12"/>
      <c r="M24" s="7" t="s">
        <v>11</v>
      </c>
      <c r="N24" s="51"/>
      <c r="O24" s="5">
        <f>N24*0.2</f>
        <v>0</v>
      </c>
      <c r="P24" s="9"/>
      <c r="Q24" s="7" t="s">
        <v>12</v>
      </c>
      <c r="R24" s="51"/>
      <c r="S24" s="5">
        <f>R24*100</f>
        <v>0</v>
      </c>
    </row>
    <row r="25" spans="2:19" ht="24.75" customHeight="1">
      <c r="B25" s="12"/>
      <c r="C25" s="7" t="s">
        <v>13</v>
      </c>
      <c r="D25" s="51"/>
      <c r="E25" s="5">
        <f>D25*0.5</f>
        <v>0</v>
      </c>
      <c r="F25" s="5"/>
      <c r="G25" s="9"/>
      <c r="H25" s="7" t="s">
        <v>14</v>
      </c>
      <c r="I25" s="51"/>
      <c r="J25" s="5">
        <f>I25*200</f>
        <v>0</v>
      </c>
      <c r="L25" s="12"/>
      <c r="M25" s="7" t="s">
        <v>13</v>
      </c>
      <c r="N25" s="51"/>
      <c r="O25" s="5">
        <f>N25*0.5</f>
        <v>0</v>
      </c>
      <c r="P25" s="9"/>
      <c r="Q25" s="7" t="s">
        <v>14</v>
      </c>
      <c r="R25" s="51"/>
      <c r="S25" s="5">
        <f>R25*200</f>
        <v>0</v>
      </c>
    </row>
    <row r="26" spans="2:19" ht="24.75" customHeight="1">
      <c r="B26" s="12"/>
      <c r="C26" s="7" t="s">
        <v>15</v>
      </c>
      <c r="D26" s="51"/>
      <c r="E26" s="5">
        <f>D26*1</f>
        <v>0</v>
      </c>
      <c r="F26" s="5"/>
      <c r="G26" s="9"/>
      <c r="H26" s="7" t="s">
        <v>16</v>
      </c>
      <c r="I26" s="51"/>
      <c r="J26" s="5">
        <f>I26*500</f>
        <v>0</v>
      </c>
      <c r="L26" s="12"/>
      <c r="M26" s="7" t="s">
        <v>15</v>
      </c>
      <c r="N26" s="51"/>
      <c r="O26" s="5">
        <f>N26*1</f>
        <v>0</v>
      </c>
      <c r="P26" s="9"/>
      <c r="Q26" s="7" t="s">
        <v>16</v>
      </c>
      <c r="R26" s="51"/>
      <c r="S26" s="5">
        <f>R26*500</f>
        <v>0</v>
      </c>
    </row>
    <row r="27" spans="2:19" ht="24.75" customHeight="1">
      <c r="B27" s="12"/>
      <c r="C27" s="7" t="s">
        <v>17</v>
      </c>
      <c r="D27" s="51"/>
      <c r="E27" s="5">
        <f>D27*2</f>
        <v>0</v>
      </c>
      <c r="F27" s="5"/>
      <c r="G27" s="9"/>
      <c r="H27" s="7"/>
      <c r="I27" s="51"/>
      <c r="J27" s="5"/>
      <c r="L27" s="12"/>
      <c r="M27" s="7" t="s">
        <v>17</v>
      </c>
      <c r="N27" s="51"/>
      <c r="O27" s="5">
        <f>N27*2</f>
        <v>0</v>
      </c>
      <c r="P27" s="9"/>
      <c r="Q27" s="7"/>
      <c r="R27" s="51"/>
      <c r="S27" s="5"/>
    </row>
    <row r="28" spans="2:19" ht="25.5" customHeight="1">
      <c r="B28" s="12"/>
      <c r="C28" s="42" t="s">
        <v>18</v>
      </c>
      <c r="D28" s="42"/>
      <c r="E28" s="6">
        <f>E27+E26+E25+E24+E23+E22+E21+E20</f>
        <v>0</v>
      </c>
      <c r="F28" s="6"/>
      <c r="G28" s="10"/>
      <c r="H28" s="42" t="s">
        <v>18</v>
      </c>
      <c r="I28" s="42"/>
      <c r="J28" s="6">
        <f>J26+J25+J24+J23+J22+J21+J20</f>
        <v>0</v>
      </c>
      <c r="L28" s="12"/>
      <c r="M28" s="42" t="s">
        <v>18</v>
      </c>
      <c r="N28" s="42"/>
      <c r="O28" s="6">
        <f>O27+O26+O25+O24+O23+O22+O21+O20</f>
        <v>0</v>
      </c>
      <c r="P28" s="10"/>
      <c r="Q28" s="42" t="s">
        <v>18</v>
      </c>
      <c r="R28" s="42"/>
      <c r="S28" s="6">
        <f>S26+S25+S24+S23+S22+S21+S20</f>
        <v>0</v>
      </c>
    </row>
    <row r="29" spans="3:10" ht="14.25">
      <c r="C29" s="40"/>
      <c r="D29" s="40"/>
      <c r="E29" s="40"/>
      <c r="F29" s="40"/>
      <c r="G29" s="40"/>
      <c r="H29" s="40"/>
      <c r="I29" s="40"/>
      <c r="J29" s="40"/>
    </row>
    <row r="30" spans="12:19" ht="23.25" customHeight="1">
      <c r="L30" s="18"/>
      <c r="M30" s="18"/>
      <c r="N30" s="18"/>
      <c r="O30" s="18"/>
      <c r="P30" s="18"/>
      <c r="Q30" s="18"/>
      <c r="R30" s="18"/>
      <c r="S30" s="18"/>
    </row>
    <row r="31" spans="3:19" ht="36" customHeight="1">
      <c r="C31" s="16" t="s">
        <v>20</v>
      </c>
      <c r="D31" s="38">
        <f>N17+1</f>
        <v>45205</v>
      </c>
      <c r="E31" s="38"/>
      <c r="F31" s="17"/>
      <c r="G31" s="13"/>
      <c r="H31" s="39" t="s">
        <v>23</v>
      </c>
      <c r="I31" s="39"/>
      <c r="J31" s="14">
        <f>E42+J42</f>
        <v>0</v>
      </c>
      <c r="L31" s="18"/>
      <c r="M31" s="19"/>
      <c r="N31" s="43"/>
      <c r="O31" s="43"/>
      <c r="P31" s="20"/>
      <c r="Q31" s="21"/>
      <c r="R31" s="21"/>
      <c r="S31" s="22"/>
    </row>
    <row r="32" spans="2:19" ht="21.75" customHeight="1">
      <c r="B32" s="12"/>
      <c r="C32" s="41" t="s">
        <v>19</v>
      </c>
      <c r="D32" s="41"/>
      <c r="E32" s="41"/>
      <c r="F32" s="8"/>
      <c r="G32" s="8"/>
      <c r="H32" s="41" t="s">
        <v>0</v>
      </c>
      <c r="I32" s="41"/>
      <c r="J32" s="41"/>
      <c r="L32" s="18"/>
      <c r="M32" s="23"/>
      <c r="N32" s="23"/>
      <c r="O32" s="23"/>
      <c r="P32" s="23"/>
      <c r="Q32" s="23"/>
      <c r="R32" s="23"/>
      <c r="S32" s="23"/>
    </row>
    <row r="33" spans="2:19" ht="36">
      <c r="B33" s="12"/>
      <c r="C33" s="3" t="s">
        <v>22</v>
      </c>
      <c r="D33" s="3" t="s">
        <v>1</v>
      </c>
      <c r="E33" s="3" t="s">
        <v>2</v>
      </c>
      <c r="F33" s="3"/>
      <c r="G33" s="11"/>
      <c r="H33" s="3" t="s">
        <v>21</v>
      </c>
      <c r="I33" s="3" t="s">
        <v>1</v>
      </c>
      <c r="J33" s="3" t="s">
        <v>2</v>
      </c>
      <c r="L33" s="18"/>
      <c r="M33" s="24"/>
      <c r="N33" s="24"/>
      <c r="O33" s="24"/>
      <c r="P33" s="24"/>
      <c r="Q33" s="24"/>
      <c r="R33" s="24"/>
      <c r="S33" s="24"/>
    </row>
    <row r="34" spans="2:19" ht="24.75" customHeight="1">
      <c r="B34" s="12"/>
      <c r="C34" s="7" t="s">
        <v>3</v>
      </c>
      <c r="D34" s="51"/>
      <c r="E34" s="5">
        <f>D34*0.01</f>
        <v>0</v>
      </c>
      <c r="F34" s="5"/>
      <c r="G34" s="9"/>
      <c r="H34" s="7" t="s">
        <v>4</v>
      </c>
      <c r="I34" s="51"/>
      <c r="J34" s="5">
        <f>I34*5</f>
        <v>0</v>
      </c>
      <c r="L34" s="18"/>
      <c r="M34" s="25"/>
      <c r="N34" s="26"/>
      <c r="O34" s="27"/>
      <c r="P34" s="27"/>
      <c r="Q34" s="25"/>
      <c r="R34" s="26"/>
      <c r="S34" s="27"/>
    </row>
    <row r="35" spans="2:19" ht="24.75" customHeight="1">
      <c r="B35" s="12"/>
      <c r="C35" s="7" t="s">
        <v>5</v>
      </c>
      <c r="D35" s="51"/>
      <c r="E35" s="5">
        <f>D35*0.02</f>
        <v>0</v>
      </c>
      <c r="F35" s="5"/>
      <c r="G35" s="9"/>
      <c r="H35" s="7" t="s">
        <v>6</v>
      </c>
      <c r="I35" s="51"/>
      <c r="J35" s="5">
        <f>I35*10</f>
        <v>0</v>
      </c>
      <c r="L35" s="18"/>
      <c r="M35" s="25"/>
      <c r="N35" s="26"/>
      <c r="O35" s="27"/>
      <c r="P35" s="27"/>
      <c r="Q35" s="25"/>
      <c r="R35" s="26"/>
      <c r="S35" s="27"/>
    </row>
    <row r="36" spans="2:19" ht="24.75" customHeight="1">
      <c r="B36" s="12"/>
      <c r="C36" s="7" t="s">
        <v>7</v>
      </c>
      <c r="D36" s="51"/>
      <c r="E36" s="5">
        <f>D36*0.05</f>
        <v>0</v>
      </c>
      <c r="F36" s="5"/>
      <c r="G36" s="9"/>
      <c r="H36" s="7" t="s">
        <v>8</v>
      </c>
      <c r="I36" s="51"/>
      <c r="J36" s="5">
        <f>I36*20</f>
        <v>0</v>
      </c>
      <c r="L36" s="18"/>
      <c r="M36" s="25"/>
      <c r="N36" s="26"/>
      <c r="O36" s="27"/>
      <c r="P36" s="27"/>
      <c r="Q36" s="25"/>
      <c r="R36" s="26"/>
      <c r="S36" s="27"/>
    </row>
    <row r="37" spans="2:19" ht="24.75" customHeight="1">
      <c r="B37" s="12"/>
      <c r="C37" s="7" t="s">
        <v>9</v>
      </c>
      <c r="D37" s="51"/>
      <c r="E37" s="5">
        <f>D37*0.1</f>
        <v>0</v>
      </c>
      <c r="F37" s="5"/>
      <c r="G37" s="9"/>
      <c r="H37" s="7" t="s">
        <v>10</v>
      </c>
      <c r="I37" s="51"/>
      <c r="J37" s="5">
        <f>I37*50</f>
        <v>0</v>
      </c>
      <c r="L37" s="18"/>
      <c r="M37" s="25"/>
      <c r="N37" s="26"/>
      <c r="O37" s="27"/>
      <c r="P37" s="27"/>
      <c r="Q37" s="25"/>
      <c r="R37" s="26"/>
      <c r="S37" s="27"/>
    </row>
    <row r="38" spans="2:19" ht="24.75" customHeight="1">
      <c r="B38" s="12"/>
      <c r="C38" s="7" t="s">
        <v>11</v>
      </c>
      <c r="D38" s="51"/>
      <c r="E38" s="5">
        <f>D38*0.2</f>
        <v>0</v>
      </c>
      <c r="F38" s="5"/>
      <c r="G38" s="9"/>
      <c r="H38" s="7" t="s">
        <v>12</v>
      </c>
      <c r="I38" s="51"/>
      <c r="J38" s="5">
        <f>I38*100</f>
        <v>0</v>
      </c>
      <c r="L38" s="18"/>
      <c r="M38" s="25"/>
      <c r="N38" s="26"/>
      <c r="O38" s="27"/>
      <c r="P38" s="27"/>
      <c r="Q38" s="25"/>
      <c r="R38" s="26"/>
      <c r="S38" s="27"/>
    </row>
    <row r="39" spans="2:19" ht="24.75" customHeight="1">
      <c r="B39" s="12"/>
      <c r="C39" s="7" t="s">
        <v>13</v>
      </c>
      <c r="D39" s="51"/>
      <c r="E39" s="5">
        <f>D39*0.5</f>
        <v>0</v>
      </c>
      <c r="F39" s="5"/>
      <c r="G39" s="9"/>
      <c r="H39" s="7" t="s">
        <v>14</v>
      </c>
      <c r="I39" s="51"/>
      <c r="J39" s="5">
        <f>I39*200</f>
        <v>0</v>
      </c>
      <c r="L39" s="18"/>
      <c r="M39" s="25"/>
      <c r="N39" s="26"/>
      <c r="O39" s="27"/>
      <c r="P39" s="27"/>
      <c r="Q39" s="25"/>
      <c r="R39" s="26"/>
      <c r="S39" s="27"/>
    </row>
    <row r="40" spans="2:19" ht="24.75" customHeight="1">
      <c r="B40" s="12"/>
      <c r="C40" s="7" t="s">
        <v>15</v>
      </c>
      <c r="D40" s="51"/>
      <c r="E40" s="5">
        <f>D40*1</f>
        <v>0</v>
      </c>
      <c r="F40" s="5"/>
      <c r="G40" s="9"/>
      <c r="H40" s="7" t="s">
        <v>16</v>
      </c>
      <c r="I40" s="51"/>
      <c r="J40" s="5">
        <f>I40*500</f>
        <v>0</v>
      </c>
      <c r="L40" s="18"/>
      <c r="M40" s="25"/>
      <c r="N40" s="26"/>
      <c r="O40" s="27"/>
      <c r="P40" s="27"/>
      <c r="Q40" s="25"/>
      <c r="R40" s="26"/>
      <c r="S40" s="27"/>
    </row>
    <row r="41" spans="2:19" ht="24.75" customHeight="1">
      <c r="B41" s="12"/>
      <c r="C41" s="7" t="s">
        <v>17</v>
      </c>
      <c r="D41" s="51"/>
      <c r="E41" s="5">
        <f>D41*2</f>
        <v>0</v>
      </c>
      <c r="F41" s="5"/>
      <c r="G41" s="9"/>
      <c r="H41" s="7"/>
      <c r="I41" s="51"/>
      <c r="J41" s="5"/>
      <c r="L41" s="18"/>
      <c r="M41" s="25"/>
      <c r="N41" s="26"/>
      <c r="O41" s="27"/>
      <c r="P41" s="27"/>
      <c r="Q41" s="25"/>
      <c r="R41" s="26"/>
      <c r="S41" s="27"/>
    </row>
    <row r="42" spans="2:19" ht="25.5" customHeight="1">
      <c r="B42" s="12"/>
      <c r="C42" s="42" t="s">
        <v>18</v>
      </c>
      <c r="D42" s="42"/>
      <c r="E42" s="6">
        <f>E41+E40+E39+E38+E37+E36+E35+E34</f>
        <v>0</v>
      </c>
      <c r="F42" s="6"/>
      <c r="G42" s="10"/>
      <c r="H42" s="42" t="s">
        <v>18</v>
      </c>
      <c r="I42" s="42"/>
      <c r="J42" s="6">
        <f>J40+J39+J38+J37+J36+J35+J34</f>
        <v>0</v>
      </c>
      <c r="L42" s="18"/>
      <c r="M42" s="44"/>
      <c r="N42" s="44"/>
      <c r="O42" s="28"/>
      <c r="P42" s="28"/>
      <c r="Q42" s="44"/>
      <c r="R42" s="44"/>
      <c r="S42" s="28"/>
    </row>
    <row r="43" spans="3:19" ht="14.25">
      <c r="C43" s="40"/>
      <c r="D43" s="40"/>
      <c r="E43" s="40"/>
      <c r="F43" s="40"/>
      <c r="G43" s="40"/>
      <c r="H43" s="40"/>
      <c r="I43" s="40"/>
      <c r="J43" s="40"/>
      <c r="L43" s="18"/>
      <c r="M43" s="18"/>
      <c r="N43" s="18"/>
      <c r="O43" s="18"/>
      <c r="P43" s="18"/>
      <c r="Q43" s="18"/>
      <c r="R43" s="18"/>
      <c r="S43" s="18"/>
    </row>
    <row r="44" spans="12:19" ht="14.25">
      <c r="L44" s="18"/>
      <c r="M44" s="18"/>
      <c r="N44" s="18"/>
      <c r="O44" s="18"/>
      <c r="P44" s="18"/>
      <c r="Q44" s="18"/>
      <c r="R44" s="18"/>
      <c r="S44" s="18"/>
    </row>
    <row r="45" spans="12:19" ht="14.25">
      <c r="L45" s="18"/>
      <c r="M45" s="18"/>
      <c r="N45" s="18"/>
      <c r="O45" s="18"/>
      <c r="P45" s="18"/>
      <c r="Q45" s="18"/>
      <c r="R45" s="18"/>
      <c r="S45" s="18"/>
    </row>
    <row r="46" spans="12:19" ht="14.25">
      <c r="L46" s="18"/>
      <c r="M46" s="18"/>
      <c r="N46" s="18"/>
      <c r="O46" s="18"/>
      <c r="P46" s="18"/>
      <c r="Q46" s="18"/>
      <c r="R46" s="18"/>
      <c r="S46" s="18"/>
    </row>
  </sheetData>
  <sheetProtection sheet="1" objects="1" scenarios="1" selectLockedCells="1"/>
  <mergeCells count="32">
    <mergeCell ref="C43:J43"/>
    <mergeCell ref="C1:H1"/>
    <mergeCell ref="I1:J1"/>
    <mergeCell ref="M14:N14"/>
    <mergeCell ref="Q14:R14"/>
    <mergeCell ref="C15:J15"/>
    <mergeCell ref="D3:E3"/>
    <mergeCell ref="H3:I3"/>
    <mergeCell ref="C4:E4"/>
    <mergeCell ref="H4:J4"/>
    <mergeCell ref="C32:E32"/>
    <mergeCell ref="H32:J32"/>
    <mergeCell ref="C42:D42"/>
    <mergeCell ref="H42:I42"/>
    <mergeCell ref="M42:N42"/>
    <mergeCell ref="Q42:R42"/>
    <mergeCell ref="N3:O3"/>
    <mergeCell ref="D17:E17"/>
    <mergeCell ref="H17:I17"/>
    <mergeCell ref="N17:O17"/>
    <mergeCell ref="C18:E18"/>
    <mergeCell ref="H18:J18"/>
    <mergeCell ref="C14:D14"/>
    <mergeCell ref="H14:I14"/>
    <mergeCell ref="M28:N28"/>
    <mergeCell ref="Q28:R28"/>
    <mergeCell ref="C29:J29"/>
    <mergeCell ref="D31:E31"/>
    <mergeCell ref="H31:I31"/>
    <mergeCell ref="N31:O31"/>
    <mergeCell ref="C28:D28"/>
    <mergeCell ref="H28:I28"/>
  </mergeCells>
  <printOptions headings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5"/>
  <sheetViews>
    <sheetView showGridLines="0" tabSelected="1" zoomScalePageLayoutView="0" workbookViewId="0" topLeftCell="A2">
      <selection activeCell="B2" sqref="B2:B25"/>
    </sheetView>
  </sheetViews>
  <sheetFormatPr defaultColWidth="11.421875" defaultRowHeight="15"/>
  <cols>
    <col min="2" max="2" width="4.7109375" style="0" customWidth="1"/>
    <col min="4" max="4" width="15.57421875" style="0" customWidth="1"/>
    <col min="7" max="7" width="11.00390625" style="0" customWidth="1"/>
    <col min="9" max="9" width="15.421875" style="0" customWidth="1"/>
  </cols>
  <sheetData>
    <row r="2" spans="2:9" ht="33">
      <c r="B2" s="53" t="s">
        <v>38</v>
      </c>
      <c r="C2" s="35" t="s">
        <v>25</v>
      </c>
      <c r="D2" s="35"/>
      <c r="E2" s="35"/>
      <c r="F2" s="35"/>
      <c r="G2" s="46">
        <f>D5+D10+D15+D20</f>
        <v>656.31</v>
      </c>
      <c r="H2" s="46"/>
      <c r="I2" s="34"/>
    </row>
    <row r="3" ht="14.25">
      <c r="B3" s="53"/>
    </row>
    <row r="4" spans="2:7" ht="20.25" customHeight="1">
      <c r="B4" s="53"/>
      <c r="C4" s="48" t="s">
        <v>30</v>
      </c>
      <c r="D4" s="48"/>
      <c r="E4" s="48" t="s">
        <v>31</v>
      </c>
      <c r="F4" s="48"/>
      <c r="G4" s="48"/>
    </row>
    <row r="5" spans="2:7" ht="15">
      <c r="B5" s="53"/>
      <c r="C5" s="36" t="s">
        <v>26</v>
      </c>
      <c r="D5" s="29">
        <f>SUM(G5:G9)</f>
        <v>656.31</v>
      </c>
      <c r="E5" s="31" t="s">
        <v>32</v>
      </c>
      <c r="F5" s="52">
        <v>45201</v>
      </c>
      <c r="G5" s="33">
        <f>'N2 Semaine1'!J3</f>
        <v>656.31</v>
      </c>
    </row>
    <row r="6" spans="2:7" ht="15">
      <c r="B6" s="53"/>
      <c r="C6" s="36"/>
      <c r="E6" s="31" t="s">
        <v>33</v>
      </c>
      <c r="F6" s="32">
        <f>F5+1</f>
        <v>45202</v>
      </c>
      <c r="G6" s="33">
        <f>'N2 Semaine1'!S3</f>
        <v>0</v>
      </c>
    </row>
    <row r="7" spans="2:7" ht="15">
      <c r="B7" s="53"/>
      <c r="C7" s="36"/>
      <c r="E7" s="31" t="s">
        <v>34</v>
      </c>
      <c r="F7" s="32">
        <f>F6+1</f>
        <v>45203</v>
      </c>
      <c r="G7" s="33">
        <f>'N2 Semaine1'!J17</f>
        <v>0</v>
      </c>
    </row>
    <row r="8" spans="2:7" ht="15">
      <c r="B8" s="53"/>
      <c r="C8" s="36"/>
      <c r="E8" s="31" t="s">
        <v>35</v>
      </c>
      <c r="F8" s="32">
        <f>F7+1</f>
        <v>45204</v>
      </c>
      <c r="G8" s="33">
        <f>'N2 Semaine1'!S17</f>
        <v>0</v>
      </c>
    </row>
    <row r="9" spans="2:7" ht="15">
      <c r="B9" s="53"/>
      <c r="C9" s="36"/>
      <c r="E9" s="31" t="s">
        <v>36</v>
      </c>
      <c r="F9" s="32">
        <f>F8+1</f>
        <v>45205</v>
      </c>
      <c r="G9" s="33">
        <f>'N2 Semaine1'!J31</f>
        <v>0</v>
      </c>
    </row>
    <row r="10" spans="2:7" ht="15">
      <c r="B10" s="53"/>
      <c r="C10" s="36" t="s">
        <v>27</v>
      </c>
      <c r="D10" s="29">
        <f>SUM(G10:G14)</f>
        <v>0</v>
      </c>
      <c r="E10" t="s">
        <v>32</v>
      </c>
      <c r="F10" s="30">
        <f>F9+3</f>
        <v>45208</v>
      </c>
      <c r="G10" s="54"/>
    </row>
    <row r="11" spans="2:7" ht="15">
      <c r="B11" s="53"/>
      <c r="C11" s="36"/>
      <c r="E11" t="s">
        <v>33</v>
      </c>
      <c r="F11" s="30">
        <f>F10+1</f>
        <v>45209</v>
      </c>
      <c r="G11" s="54"/>
    </row>
    <row r="12" spans="2:7" ht="15">
      <c r="B12" s="53"/>
      <c r="C12" s="36"/>
      <c r="E12" t="s">
        <v>34</v>
      </c>
      <c r="F12" s="30">
        <f>F11+1</f>
        <v>45210</v>
      </c>
      <c r="G12" s="54"/>
    </row>
    <row r="13" spans="2:7" ht="15">
      <c r="B13" s="53"/>
      <c r="C13" s="36"/>
      <c r="E13" t="s">
        <v>35</v>
      </c>
      <c r="F13" s="30">
        <f>F12+1</f>
        <v>45211</v>
      </c>
      <c r="G13" s="54"/>
    </row>
    <row r="14" spans="2:7" ht="15">
      <c r="B14" s="53"/>
      <c r="C14" s="36"/>
      <c r="E14" t="s">
        <v>36</v>
      </c>
      <c r="F14" s="30">
        <f>F13+1</f>
        <v>45212</v>
      </c>
      <c r="G14" s="54"/>
    </row>
    <row r="15" spans="2:7" ht="15">
      <c r="B15" s="53"/>
      <c r="C15" s="36" t="s">
        <v>28</v>
      </c>
      <c r="D15" s="29">
        <f>SUM(G15:G19)</f>
        <v>0</v>
      </c>
      <c r="E15" s="31" t="s">
        <v>32</v>
      </c>
      <c r="F15" s="32">
        <f>F14+3</f>
        <v>45215</v>
      </c>
      <c r="G15" s="55"/>
    </row>
    <row r="16" spans="2:7" ht="15">
      <c r="B16" s="53"/>
      <c r="C16" s="36"/>
      <c r="E16" s="31" t="s">
        <v>33</v>
      </c>
      <c r="F16" s="32">
        <f>F15+1</f>
        <v>45216</v>
      </c>
      <c r="G16" s="55"/>
    </row>
    <row r="17" spans="2:7" ht="15">
      <c r="B17" s="53"/>
      <c r="C17" s="36"/>
      <c r="E17" s="31" t="s">
        <v>34</v>
      </c>
      <c r="F17" s="32">
        <f>F16+1</f>
        <v>45217</v>
      </c>
      <c r="G17" s="55"/>
    </row>
    <row r="18" spans="2:7" ht="15">
      <c r="B18" s="53"/>
      <c r="C18" s="36"/>
      <c r="E18" s="31" t="s">
        <v>35</v>
      </c>
      <c r="F18" s="32">
        <f>F17+1</f>
        <v>45218</v>
      </c>
      <c r="G18" s="55"/>
    </row>
    <row r="19" spans="2:7" ht="15">
      <c r="B19" s="53"/>
      <c r="C19" s="36"/>
      <c r="E19" s="31" t="s">
        <v>36</v>
      </c>
      <c r="F19" s="32">
        <f>F18+1</f>
        <v>45219</v>
      </c>
      <c r="G19" s="55"/>
    </row>
    <row r="20" spans="2:7" ht="15">
      <c r="B20" s="53"/>
      <c r="C20" s="36" t="s">
        <v>29</v>
      </c>
      <c r="D20" s="29">
        <f>SUM(G20:G24)</f>
        <v>0</v>
      </c>
      <c r="E20" t="s">
        <v>32</v>
      </c>
      <c r="F20" s="30">
        <f>F19+3</f>
        <v>45222</v>
      </c>
      <c r="G20" s="54"/>
    </row>
    <row r="21" spans="2:7" ht="15">
      <c r="B21" s="53"/>
      <c r="C21" s="36"/>
      <c r="E21" t="s">
        <v>33</v>
      </c>
      <c r="F21" s="30">
        <f>F20+1</f>
        <v>45223</v>
      </c>
      <c r="G21" s="54"/>
    </row>
    <row r="22" spans="2:7" ht="14.25">
      <c r="B22" s="53"/>
      <c r="E22" t="s">
        <v>34</v>
      </c>
      <c r="F22" s="30">
        <f>F21+1</f>
        <v>45224</v>
      </c>
      <c r="G22" s="54"/>
    </row>
    <row r="23" spans="2:7" ht="14.25">
      <c r="B23" s="53"/>
      <c r="E23" t="s">
        <v>35</v>
      </c>
      <c r="F23" s="30">
        <f>F22+1</f>
        <v>45225</v>
      </c>
      <c r="G23" s="54"/>
    </row>
    <row r="24" spans="2:7" ht="14.25">
      <c r="B24" s="53"/>
      <c r="E24" t="s">
        <v>36</v>
      </c>
      <c r="F24" s="30">
        <f>F23+1</f>
        <v>45226</v>
      </c>
      <c r="G24" s="54"/>
    </row>
    <row r="25" spans="2:5" ht="18">
      <c r="B25" s="53"/>
      <c r="C25" s="49" t="s">
        <v>37</v>
      </c>
      <c r="D25" s="49"/>
      <c r="E25" s="49"/>
    </row>
  </sheetData>
  <sheetProtection sheet="1" objects="1" scenarios="1" selectLockedCells="1"/>
  <mergeCells count="5">
    <mergeCell ref="C4:D4"/>
    <mergeCell ref="E4:G4"/>
    <mergeCell ref="C25:E25"/>
    <mergeCell ref="B2:B25"/>
    <mergeCell ref="G2:H2"/>
  </mergeCells>
  <printOptions/>
  <pageMargins left="0.7" right="0.7" top="0.75" bottom="0.75" header="0.3" footer="0.3"/>
  <pageSetup horizontalDpi="600" verticalDpi="600" orientation="portrait" paperSize="9" r:id="rId1"/>
  <ignoredErrors>
    <ignoredError sqref="F10 F15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fabienne mauri</cp:lastModifiedBy>
  <cp:lastPrinted>2023-06-25T14:42:55Z</cp:lastPrinted>
  <dcterms:created xsi:type="dcterms:W3CDTF">2023-06-01T12:42:48Z</dcterms:created>
  <dcterms:modified xsi:type="dcterms:W3CDTF">2023-06-28T16:03:40Z</dcterms:modified>
  <cp:category/>
  <cp:version/>
  <cp:contentType/>
  <cp:contentStatus/>
</cp:coreProperties>
</file>