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PROFESSIONNEL\MC-SNO\0-ScenariosBloc123\0-Excel-entrainement\"/>
    </mc:Choice>
  </mc:AlternateContent>
  <xr:revisionPtr revIDLastSave="0" documentId="13_ncr:1_{AFEA8323-F287-469E-B80F-CD01F2A6240B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NIVEAU 1" sheetId="1" r:id="rId1"/>
    <sheet name="N2 RECAPITULATIF" sheetId="12" r:id="rId2"/>
    <sheet name="N2-janvier" sheetId="15" r:id="rId3"/>
    <sheet name="Feuil1-fichierEleve" sheetId="14" r:id="rId4"/>
    <sheet name="N2-février" sheetId="3" r:id="rId5"/>
    <sheet name="N2-mars" sheetId="2" r:id="rId6"/>
    <sheet name="N2-avril" sheetId="4" r:id="rId7"/>
    <sheet name="N2-mai" sheetId="5" r:id="rId8"/>
    <sheet name="N2-juin" sheetId="6" r:id="rId9"/>
    <sheet name="N3 Trafic journalier" sheetId="17" r:id="rId10"/>
  </sheets>
  <definedNames>
    <definedName name="_xlnm.Print_Area" localSheetId="1">'N2 RECAPITULATIF'!$B$2:$D$15</definedName>
    <definedName name="_xlnm.Print_Area" localSheetId="6">'N2-avril'!$A$1:$K$39</definedName>
    <definedName name="_xlnm.Print_Area" localSheetId="4">'N2-février'!$A$1:$K$37</definedName>
    <definedName name="_xlnm.Print_Area" localSheetId="2">'N2-janvier'!$A$1:$K$40</definedName>
    <definedName name="_xlnm.Print_Area" localSheetId="8">'N2-juin'!$A$1:$K$40</definedName>
    <definedName name="_xlnm.Print_Area" localSheetId="7">'N2-mai'!$A$1:$K$40</definedName>
    <definedName name="_xlnm.Print_Area" localSheetId="5">'N2-mars'!$A$1:$K$40</definedName>
    <definedName name="_xlnm.Print_Area" localSheetId="9">'N3 Trafic journalier'!$B$1:$O$74</definedName>
    <definedName name="_xlnm.Print_Area" localSheetId="0">'NIVEAU 1'!$A$1:$K$159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1" i="17" l="1"/>
  <c r="E41" i="17"/>
  <c r="F41" i="17"/>
  <c r="G41" i="17"/>
  <c r="H41" i="17"/>
  <c r="I41" i="17"/>
  <c r="J41" i="17"/>
  <c r="K41" i="17"/>
  <c r="L41" i="17"/>
  <c r="M41" i="17"/>
  <c r="N41" i="17"/>
  <c r="D42" i="17"/>
  <c r="E42" i="17"/>
  <c r="F42" i="17"/>
  <c r="G42" i="17"/>
  <c r="H42" i="17"/>
  <c r="I42" i="17"/>
  <c r="J42" i="17"/>
  <c r="K42" i="17"/>
  <c r="L42" i="17"/>
  <c r="M42" i="17"/>
  <c r="N42" i="17"/>
  <c r="D43" i="17"/>
  <c r="E43" i="17"/>
  <c r="F43" i="17"/>
  <c r="G43" i="17"/>
  <c r="H43" i="17"/>
  <c r="I43" i="17"/>
  <c r="J43" i="17"/>
  <c r="K43" i="17"/>
  <c r="L43" i="17"/>
  <c r="M43" i="17"/>
  <c r="N43" i="17"/>
  <c r="C43" i="17"/>
  <c r="C42" i="17"/>
  <c r="C41" i="17"/>
  <c r="O4" i="17"/>
  <c r="I72" i="17" s="1"/>
  <c r="O5" i="17"/>
  <c r="O6" i="17"/>
  <c r="O7" i="17"/>
  <c r="O8" i="17"/>
  <c r="O9" i="17"/>
  <c r="O10" i="17"/>
  <c r="O11" i="17"/>
  <c r="O12" i="17"/>
  <c r="O13" i="17"/>
  <c r="O14" i="17"/>
  <c r="O15" i="17"/>
  <c r="O16" i="17"/>
  <c r="G72" i="17" s="1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3" i="17"/>
  <c r="O41" i="17" s="1"/>
  <c r="D40" i="17"/>
  <c r="E40" i="17"/>
  <c r="F40" i="17"/>
  <c r="G40" i="17"/>
  <c r="H40" i="17"/>
  <c r="I40" i="17"/>
  <c r="J40" i="17"/>
  <c r="K40" i="17"/>
  <c r="L40" i="17"/>
  <c r="M40" i="17"/>
  <c r="N40" i="17"/>
  <c r="C40" i="17"/>
  <c r="D4" i="12"/>
  <c r="C4" i="12"/>
  <c r="C35" i="15"/>
  <c r="E35" i="15"/>
  <c r="F35" i="15"/>
  <c r="G35" i="15"/>
  <c r="H35" i="15"/>
  <c r="J35" i="15"/>
  <c r="K35" i="15"/>
  <c r="B35" i="15"/>
  <c r="K38" i="15"/>
  <c r="J38" i="15"/>
  <c r="H38" i="15"/>
  <c r="G38" i="15"/>
  <c r="F38" i="15"/>
  <c r="E38" i="15"/>
  <c r="D38" i="15"/>
  <c r="C38" i="15"/>
  <c r="B38" i="15"/>
  <c r="K37" i="15"/>
  <c r="J37" i="15"/>
  <c r="H37" i="15"/>
  <c r="G37" i="15"/>
  <c r="F37" i="15"/>
  <c r="E37" i="15"/>
  <c r="D37" i="15"/>
  <c r="C37" i="15"/>
  <c r="B37" i="15"/>
  <c r="K36" i="15"/>
  <c r="J36" i="15"/>
  <c r="H36" i="15"/>
  <c r="G36" i="15"/>
  <c r="F36" i="15"/>
  <c r="E36" i="15"/>
  <c r="D36" i="15"/>
  <c r="C36" i="15"/>
  <c r="B36" i="15"/>
  <c r="D9" i="12"/>
  <c r="C9" i="12"/>
  <c r="D8" i="12"/>
  <c r="C8" i="12"/>
  <c r="D7" i="12"/>
  <c r="C7" i="12"/>
  <c r="D6" i="12"/>
  <c r="C6" i="12"/>
  <c r="D5" i="12"/>
  <c r="C5" i="12"/>
  <c r="B32" i="3"/>
  <c r="K38" i="6"/>
  <c r="J38" i="6"/>
  <c r="H38" i="6"/>
  <c r="G38" i="6"/>
  <c r="F38" i="6"/>
  <c r="E38" i="6"/>
  <c r="D38" i="6"/>
  <c r="C38" i="6"/>
  <c r="B38" i="6"/>
  <c r="K37" i="6"/>
  <c r="J37" i="6"/>
  <c r="H37" i="6"/>
  <c r="G37" i="6"/>
  <c r="F37" i="6"/>
  <c r="E37" i="6"/>
  <c r="D37" i="6"/>
  <c r="C37" i="6"/>
  <c r="B37" i="6"/>
  <c r="K36" i="6"/>
  <c r="J36" i="6"/>
  <c r="H36" i="6"/>
  <c r="G36" i="6"/>
  <c r="F36" i="6"/>
  <c r="E36" i="6"/>
  <c r="D36" i="6"/>
  <c r="C36" i="6"/>
  <c r="B36" i="6"/>
  <c r="K35" i="6"/>
  <c r="J35" i="6"/>
  <c r="H35" i="6"/>
  <c r="G35" i="6"/>
  <c r="F35" i="6"/>
  <c r="E35" i="6"/>
  <c r="D35" i="6"/>
  <c r="B35" i="6"/>
  <c r="K38" i="5"/>
  <c r="J38" i="5"/>
  <c r="H38" i="5"/>
  <c r="G38" i="5"/>
  <c r="F38" i="5"/>
  <c r="E38" i="5"/>
  <c r="D38" i="5"/>
  <c r="C38" i="5"/>
  <c r="B38" i="5"/>
  <c r="K37" i="5"/>
  <c r="J37" i="5"/>
  <c r="H37" i="5"/>
  <c r="G37" i="5"/>
  <c r="F37" i="5"/>
  <c r="E37" i="5"/>
  <c r="D37" i="5"/>
  <c r="C37" i="5"/>
  <c r="B37" i="5"/>
  <c r="K36" i="5"/>
  <c r="J36" i="5"/>
  <c r="H36" i="5"/>
  <c r="G36" i="5"/>
  <c r="F36" i="5"/>
  <c r="E36" i="5"/>
  <c r="D36" i="5"/>
  <c r="C36" i="5"/>
  <c r="B36" i="5"/>
  <c r="K35" i="5"/>
  <c r="J35" i="5"/>
  <c r="H35" i="5"/>
  <c r="G35" i="5"/>
  <c r="F35" i="5"/>
  <c r="E35" i="5"/>
  <c r="D35" i="5"/>
  <c r="B35" i="5"/>
  <c r="K37" i="4"/>
  <c r="J37" i="4"/>
  <c r="H37" i="4"/>
  <c r="G37" i="4"/>
  <c r="F37" i="4"/>
  <c r="E37" i="4"/>
  <c r="D37" i="4"/>
  <c r="C37" i="4"/>
  <c r="B37" i="4"/>
  <c r="K36" i="4"/>
  <c r="J36" i="4"/>
  <c r="H36" i="4"/>
  <c r="G36" i="4"/>
  <c r="F36" i="4"/>
  <c r="E36" i="4"/>
  <c r="D36" i="4"/>
  <c r="C36" i="4"/>
  <c r="B36" i="4"/>
  <c r="K35" i="4"/>
  <c r="J35" i="4"/>
  <c r="H35" i="4"/>
  <c r="G35" i="4"/>
  <c r="F35" i="4"/>
  <c r="E35" i="4"/>
  <c r="D35" i="4"/>
  <c r="C35" i="4"/>
  <c r="B35" i="4"/>
  <c r="K34" i="4"/>
  <c r="J34" i="4"/>
  <c r="H34" i="4"/>
  <c r="G34" i="4"/>
  <c r="F34" i="4"/>
  <c r="E34" i="4"/>
  <c r="D34" i="4"/>
  <c r="B34" i="4"/>
  <c r="K35" i="3"/>
  <c r="J35" i="3"/>
  <c r="H35" i="3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B34" i="3"/>
  <c r="K33" i="3"/>
  <c r="J33" i="3"/>
  <c r="H33" i="3"/>
  <c r="G33" i="3"/>
  <c r="F33" i="3"/>
  <c r="E33" i="3"/>
  <c r="D33" i="3"/>
  <c r="C33" i="3"/>
  <c r="B33" i="3"/>
  <c r="K32" i="3"/>
  <c r="J32" i="3"/>
  <c r="H32" i="3"/>
  <c r="G32" i="3"/>
  <c r="F32" i="3"/>
  <c r="E32" i="3"/>
  <c r="D32" i="3"/>
  <c r="K38" i="2"/>
  <c r="J38" i="2"/>
  <c r="H38" i="2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B35" i="2"/>
  <c r="O42" i="17" l="1"/>
  <c r="H72" i="17"/>
  <c r="O43" i="17"/>
  <c r="E72" i="17"/>
  <c r="D72" i="17"/>
  <c r="C72" i="17"/>
  <c r="O40" i="17"/>
  <c r="F72" i="17"/>
  <c r="C155" i="1"/>
  <c r="C157" i="1"/>
  <c r="C156" i="1"/>
  <c r="D154" i="1"/>
  <c r="D155" i="1"/>
  <c r="D157" i="1"/>
  <c r="D156" i="1"/>
  <c r="E154" i="1"/>
  <c r="F154" i="1"/>
  <c r="G154" i="1"/>
  <c r="H154" i="1"/>
  <c r="J154" i="1"/>
  <c r="K154" i="1"/>
  <c r="E155" i="1"/>
  <c r="F155" i="1"/>
  <c r="G155" i="1"/>
  <c r="H155" i="1"/>
  <c r="J155" i="1"/>
  <c r="K155" i="1"/>
  <c r="E157" i="1"/>
  <c r="F157" i="1"/>
  <c r="G157" i="1"/>
  <c r="H157" i="1"/>
  <c r="J157" i="1"/>
  <c r="K157" i="1"/>
  <c r="E156" i="1"/>
  <c r="F156" i="1"/>
  <c r="G156" i="1"/>
  <c r="H156" i="1"/>
  <c r="J156" i="1"/>
  <c r="K156" i="1"/>
  <c r="B156" i="1"/>
  <c r="B157" i="1"/>
  <c r="B155" i="1"/>
  <c r="B154" i="1"/>
  <c r="R17" i="17" l="1"/>
  <c r="R18" i="17" s="1"/>
</calcChain>
</file>

<file path=xl/sharedStrings.xml><?xml version="1.0" encoding="utf-8"?>
<sst xmlns="http://schemas.openxmlformats.org/spreadsheetml/2006/main" count="739" uniqueCount="240">
  <si>
    <t>Date</t>
  </si>
  <si>
    <t>Temps de chargement moyen</t>
  </si>
  <si>
    <t>Vues de page</t>
  </si>
  <si>
    <t>Téléchargements</t>
  </si>
  <si>
    <t>Taux de rebond</t>
  </si>
  <si>
    <t>Visites</t>
  </si>
  <si>
    <t>Visiteurs</t>
  </si>
  <si>
    <t>Moteurs de recherche</t>
  </si>
  <si>
    <t>Réseaux sociaux</t>
  </si>
  <si>
    <t>Sites web</t>
  </si>
  <si>
    <t>Navigation</t>
  </si>
  <si>
    <t>Durée moyenne</t>
  </si>
  <si>
    <t>Entrées directe</t>
  </si>
  <si>
    <t>TRAFIC DU SITE</t>
  </si>
  <si>
    <t>TOTAL</t>
  </si>
  <si>
    <t>Moyenne</t>
  </si>
  <si>
    <t>Minimum</t>
  </si>
  <si>
    <t>Maximum</t>
  </si>
  <si>
    <t xml:space="preserve">Temps de chargement moyen </t>
  </si>
  <si>
    <t>00:00:01.23</t>
  </si>
  <si>
    <t>00:00:01.05</t>
  </si>
  <si>
    <t>00:00:01.09</t>
  </si>
  <si>
    <t>00:00:01.19</t>
  </si>
  <si>
    <t>00:00:01.46</t>
  </si>
  <si>
    <t>00:00:01.31</t>
  </si>
  <si>
    <t>00:00:01.07</t>
  </si>
  <si>
    <t>00:00:01.12</t>
  </si>
  <si>
    <t>00:00:01.25</t>
  </si>
  <si>
    <t>00:00:01.1</t>
  </si>
  <si>
    <t>00:00:01.06</t>
  </si>
  <si>
    <t>00:00:01.03</t>
  </si>
  <si>
    <t>00:00:01.88</t>
  </si>
  <si>
    <t>00:00:01.6</t>
  </si>
  <si>
    <t>00:00:01.14</t>
  </si>
  <si>
    <t>00:00:01.22</t>
  </si>
  <si>
    <t>00:00:01.08</t>
  </si>
  <si>
    <t>00:00:01.01</t>
  </si>
  <si>
    <t>00:00:1.02</t>
  </si>
  <si>
    <t>00:00:1.21</t>
  </si>
  <si>
    <t>00:00:1.23</t>
  </si>
  <si>
    <t>00:00:1.05</t>
  </si>
  <si>
    <t>00:00:1.11</t>
  </si>
  <si>
    <t>00:00:1.04</t>
  </si>
  <si>
    <t>00:00:1.09</t>
  </si>
  <si>
    <t>00:00:1.19</t>
  </si>
  <si>
    <t>00:00:1.28</t>
  </si>
  <si>
    <t>00:00:1.17</t>
  </si>
  <si>
    <t>00:00:1.46</t>
  </si>
  <si>
    <t>00:00:1.31</t>
  </si>
  <si>
    <t>00:00:1.33</t>
  </si>
  <si>
    <t>00:00:1.78</t>
  </si>
  <si>
    <t>00:00:1.27</t>
  </si>
  <si>
    <t>00:00:1.07</t>
  </si>
  <si>
    <t>00:00:1.56</t>
  </si>
  <si>
    <t>00:00:1.48</t>
  </si>
  <si>
    <t>00:00:1.55</t>
  </si>
  <si>
    <t>00:00:1.12</t>
  </si>
  <si>
    <t>00:00:1.25</t>
  </si>
  <si>
    <t>00:00:1.24</t>
  </si>
  <si>
    <t>00:00:1.51</t>
  </si>
  <si>
    <t>00:00:1.69</t>
  </si>
  <si>
    <t>00:00:1.01</t>
  </si>
  <si>
    <t>00:00:0.87</t>
  </si>
  <si>
    <t>00:00:1.16</t>
  </si>
  <si>
    <t>00:00:1.06</t>
  </si>
  <si>
    <t>00:00:1.41</t>
  </si>
  <si>
    <t>00:00:1.26</t>
  </si>
  <si>
    <t>00:00:1.18</t>
  </si>
  <si>
    <t>00:00:1.37</t>
  </si>
  <si>
    <t>00:00:1.15</t>
  </si>
  <si>
    <t>00:00:1.34</t>
  </si>
  <si>
    <t>00:00:1.53</t>
  </si>
  <si>
    <t>00:00:1.57</t>
  </si>
  <si>
    <t>00:00:1.35</t>
  </si>
  <si>
    <t>00:00:1.03</t>
  </si>
  <si>
    <t>00:00:3.38</t>
  </si>
  <si>
    <t>00:00:1.38</t>
  </si>
  <si>
    <t>00:00:1.43</t>
  </si>
  <si>
    <t>00:00:1.67</t>
  </si>
  <si>
    <t>00:00:1.63</t>
  </si>
  <si>
    <t>00:00:3.63</t>
  </si>
  <si>
    <t>00:00:2.09</t>
  </si>
  <si>
    <t>00:00:1.88</t>
  </si>
  <si>
    <t>00:00:1.13</t>
  </si>
  <si>
    <t>00:00:1.44</t>
  </si>
  <si>
    <t>00:00:1.14</t>
  </si>
  <si>
    <t>00:00:1.22</t>
  </si>
  <si>
    <t>00:00:1.36</t>
  </si>
  <si>
    <t>00:00:1.08</t>
  </si>
  <si>
    <t>00:00:1.42</t>
  </si>
  <si>
    <t>00:00:1.62</t>
  </si>
  <si>
    <t>00:00:3.64</t>
  </si>
  <si>
    <t>00:00:1.84</t>
  </si>
  <si>
    <t>00:00:1.75</t>
  </si>
  <si>
    <t>00:00:1.98</t>
  </si>
  <si>
    <t>00:00:7.31</t>
  </si>
  <si>
    <t>00:00:0.92</t>
  </si>
  <si>
    <t>00:00:2.81</t>
  </si>
  <si>
    <t>MOIS</t>
  </si>
  <si>
    <t>VISITEURS</t>
  </si>
  <si>
    <t>VUES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</si>
  <si>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</si>
  <si>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</si>
  <si>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</si>
  <si>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</si>
  <si>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</si>
  <si>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</si>
  <si>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</si>
  <si>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</si>
  <si>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</si>
  <si>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</si>
  <si>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</si>
  <si>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</si>
  <si>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SUIVI DU TRAFIC 2023</t>
  </si>
  <si>
    <t>Visiteurs uniques</t>
  </si>
  <si>
    <t>Taux de rebond pour une nouvelle visite</t>
  </si>
  <si>
    <t>Moy. Durée d'une nouvelle visite (en sec)</t>
  </si>
  <si>
    <t>Visiteurs de moteurs de recherche</t>
  </si>
  <si>
    <t>Visiteurs de réseaux sociaux</t>
  </si>
  <si>
    <t>Visiteurs entrés directement</t>
  </si>
  <si>
    <t>Visiteurs de sites web</t>
  </si>
  <si>
    <t>2023-01-01</t>
  </si>
  <si>
    <t>00h5 min 32s</t>
  </si>
  <si>
    <t>00:00:01,54s</t>
  </si>
  <si>
    <t>2023-01-02</t>
  </si>
  <si>
    <t>00h5 min 38s</t>
  </si>
  <si>
    <t>00:00:01,23s</t>
  </si>
  <si>
    <t>2023-01-03</t>
  </si>
  <si>
    <t>00h5 min 49s</t>
  </si>
  <si>
    <t>00:00:01,01s</t>
  </si>
  <si>
    <t>2023-01-04</t>
  </si>
  <si>
    <t>00h5 min 53s</t>
  </si>
  <si>
    <t>00:00:01,1s</t>
  </si>
  <si>
    <t>2023-01-05</t>
  </si>
  <si>
    <t>00h5 min 26s</t>
  </si>
  <si>
    <t>00:00:01,08s</t>
  </si>
  <si>
    <t>2023-01-06</t>
  </si>
  <si>
    <t>00h5 min 0s</t>
  </si>
  <si>
    <t>00:00:00,99s</t>
  </si>
  <si>
    <t>2023-01-07</t>
  </si>
  <si>
    <t>00h4 min 22s</t>
  </si>
  <si>
    <t>00:00:01,61s</t>
  </si>
  <si>
    <t>2023-01-08</t>
  </si>
  <si>
    <t>00h4 min 37s</t>
  </si>
  <si>
    <t>00:00:01,6s</t>
  </si>
  <si>
    <t>2023-01-09</t>
  </si>
  <si>
    <t>00h5 min 57s</t>
  </si>
  <si>
    <t>00:00:01,12s</t>
  </si>
  <si>
    <t>2023-01-10</t>
  </si>
  <si>
    <t>00h5 min 27s</t>
  </si>
  <si>
    <t>2023-01-11</t>
  </si>
  <si>
    <t>00h4 min 42s</t>
  </si>
  <si>
    <t>00:00:01,07s</t>
  </si>
  <si>
    <t>2023-01-12</t>
  </si>
  <si>
    <t>00h4 min 23s</t>
  </si>
  <si>
    <t>00:00:01,03s</t>
  </si>
  <si>
    <t>2023-01-13</t>
  </si>
  <si>
    <t>00h5 min 44s</t>
  </si>
  <si>
    <t>00:00:01,29s</t>
  </si>
  <si>
    <t>2023-01-14</t>
  </si>
  <si>
    <t>00h4 min 5s</t>
  </si>
  <si>
    <t>2023-01-15</t>
  </si>
  <si>
    <t>00h4 min 39s</t>
  </si>
  <si>
    <t>00:00:01,14s</t>
  </si>
  <si>
    <t>2023-01-16</t>
  </si>
  <si>
    <t>00:00:01,22s</t>
  </si>
  <si>
    <t>2023-01-17</t>
  </si>
  <si>
    <t>00h6 min 7s</t>
  </si>
  <si>
    <t>2023-01-18</t>
  </si>
  <si>
    <t>00h5 min 15s</t>
  </si>
  <si>
    <t>00:00:01,25s</t>
  </si>
  <si>
    <t>2023-01-19</t>
  </si>
  <si>
    <t>00h4 min 46s</t>
  </si>
  <si>
    <t>00:00:01,06s</t>
  </si>
  <si>
    <t>2023-01-20</t>
  </si>
  <si>
    <t>00h4 min 17s</t>
  </si>
  <si>
    <t>00:00:01,88s</t>
  </si>
  <si>
    <t>2023-01-21</t>
  </si>
  <si>
    <t>00:00:01,31s</t>
  </si>
  <si>
    <t>2023-01-22</t>
  </si>
  <si>
    <t>00h4 min 3s</t>
  </si>
  <si>
    <t>00:00:01,19s</t>
  </si>
  <si>
    <t>2023-01-23</t>
  </si>
  <si>
    <t>00h5 min 13s</t>
  </si>
  <si>
    <t>00:00:01,05s</t>
  </si>
  <si>
    <t>2023-01-24</t>
  </si>
  <si>
    <t>00h3 min 38s</t>
  </si>
  <si>
    <t>00:00:03,36s</t>
  </si>
  <si>
    <t>2023-01-25</t>
  </si>
  <si>
    <t>00h4 min 52s</t>
  </si>
  <si>
    <t>00:00:01,46s</t>
  </si>
  <si>
    <t>2023-01-26</t>
  </si>
  <si>
    <t>00h4 min 40s</t>
  </si>
  <si>
    <t>2023-01-27</t>
  </si>
  <si>
    <t>00h5 min 19s</t>
  </si>
  <si>
    <t>2023-01-28</t>
  </si>
  <si>
    <t>00h3 min 33s</t>
  </si>
  <si>
    <t>2023-01-29</t>
  </si>
  <si>
    <t>00h5 min 17s</t>
  </si>
  <si>
    <t>00:00:01,59s</t>
  </si>
  <si>
    <t>2023-01-30</t>
  </si>
  <si>
    <t>00h4 min 34s</t>
  </si>
  <si>
    <t>00:00:01,09s</t>
  </si>
  <si>
    <t>2023-01-31</t>
  </si>
  <si>
    <t>00h5 min 31s</t>
  </si>
  <si>
    <t>Viite</t>
  </si>
  <si>
    <t>Viiteur</t>
  </si>
  <si>
    <t>Moteur de recherche</t>
  </si>
  <si>
    <t>Entrée directe</t>
  </si>
  <si>
    <t>Vue de page</t>
  </si>
  <si>
    <t>Téléchargement</t>
  </si>
  <si>
    <t>Temp de chargement moyen</t>
  </si>
  <si>
    <t>00:00:01.54</t>
  </si>
  <si>
    <t>00:00:00.99</t>
  </si>
  <si>
    <t>00:00:01.61</t>
  </si>
  <si>
    <t>00:00:01.29</t>
  </si>
  <si>
    <t>00:00:03.36</t>
  </si>
  <si>
    <t>00:00:01.59</t>
  </si>
  <si>
    <t>Visite</t>
  </si>
  <si>
    <t>Réeaux sociaux</t>
  </si>
  <si>
    <t>Site web</t>
  </si>
  <si>
    <t>JOUR</t>
  </si>
  <si>
    <t>LUNDI</t>
  </si>
  <si>
    <t>Lundi</t>
  </si>
  <si>
    <t>Mardi</t>
  </si>
  <si>
    <t>Mercredi</t>
  </si>
  <si>
    <t>Jeudi</t>
  </si>
  <si>
    <t>Vendredi</t>
  </si>
  <si>
    <t>Samedi</t>
  </si>
  <si>
    <t>Dimanche</t>
  </si>
  <si>
    <t>TRAFIC JOURNALIER</t>
  </si>
  <si>
    <t>MARDI</t>
  </si>
  <si>
    <t>MERCREDI</t>
  </si>
  <si>
    <t>JEUDI</t>
  </si>
  <si>
    <t>VENDREDI</t>
  </si>
  <si>
    <t>SAMEDI</t>
  </si>
  <si>
    <t>DIMANCHE</t>
  </si>
  <si>
    <t>MOYENNE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</si>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</sst>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C]d\-mmm\-yy;@"/>
    <numFmt numFmtId="165" formatCode="_-* #,##0_-;\-* #,##0_-;_-* &quot;-&quot;??_-;_-@_-"/>
    <numFmt numFmtId="166" formatCode="[$-F400]h:mm:ss\ AM/PM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2"/>
      <color rgb="FFFFFF00"/>
      <name val="Calibri Light"/>
      <family val="2"/>
      <scheme val="major"/>
    </font>
    <font>
      <b/>
      <sz val="14"/>
      <color rgb="FFFFFF00"/>
      <name val="Calibri Light"/>
      <family val="2"/>
      <scheme val="major"/>
    </font>
    <font>
      <b/>
      <sz val="36"/>
      <color theme="8" tint="-0.499984740745262"/>
      <name val="Calibri Light"/>
      <family val="2"/>
      <scheme val="major"/>
    </font>
    <font>
      <sz val="10"/>
      <color theme="4" tint="-0.499984740745262"/>
      <name val="Arial"/>
      <family val="2"/>
    </font>
    <font>
      <b/>
      <sz val="12"/>
      <name val="Calibri Light"/>
      <family val="2"/>
      <scheme val="major"/>
    </font>
    <font>
      <sz val="8"/>
      <name val="Arial"/>
      <family val="2"/>
    </font>
    <font>
      <b/>
      <sz val="12"/>
      <color theme="4" tint="-0.499984740745262"/>
      <name val="Arial"/>
      <family val="2"/>
    </font>
    <font>
      <sz val="12"/>
      <color rgb="FFFFFF00"/>
      <name val="Calibri Light"/>
      <family val="2"/>
      <scheme val="major"/>
    </font>
    <font>
      <sz val="12"/>
      <color rgb="FF00206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color rgb="FF002060"/>
      <name val="Calibri Light"/>
      <family val="2"/>
      <scheme val="major"/>
    </font>
    <font>
      <b/>
      <sz val="22"/>
      <color theme="4" tint="-0.499984740745262"/>
      <name val="Calibri Light"/>
      <family val="2"/>
      <scheme val="major"/>
    </font>
    <font>
      <b/>
      <sz val="12"/>
      <color theme="4" tint="-0.249977111117893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8FC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4" borderId="0" xfId="1" applyNumberFormat="1" applyFont="1" applyFill="1" applyAlignment="1">
      <alignment horizontal="center" vertical="center"/>
    </xf>
    <xf numFmtId="165" fontId="4" fillId="3" borderId="5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/>
    </xf>
    <xf numFmtId="0" fontId="4" fillId="3" borderId="0" xfId="0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165" fontId="4" fillId="3" borderId="10" xfId="1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vertical="center"/>
    </xf>
    <xf numFmtId="165" fontId="3" fillId="4" borderId="0" xfId="1" applyNumberFormat="1" applyFont="1" applyFill="1" applyAlignment="1">
      <alignment vertical="center"/>
    </xf>
    <xf numFmtId="165" fontId="4" fillId="3" borderId="0" xfId="1" applyNumberFormat="1" applyFont="1" applyFill="1" applyAlignment="1">
      <alignment vertical="center"/>
    </xf>
    <xf numFmtId="21" fontId="3" fillId="0" borderId="0" xfId="0" applyNumberFormat="1" applyFont="1" applyAlignment="1">
      <alignment horizontal="center" vertical="center"/>
    </xf>
    <xf numFmtId="21" fontId="3" fillId="4" borderId="0" xfId="0" applyNumberFormat="1" applyFont="1" applyFill="1" applyAlignment="1">
      <alignment horizontal="center" vertical="center"/>
    </xf>
    <xf numFmtId="166" fontId="4" fillId="3" borderId="0" xfId="1" applyNumberFormat="1" applyFont="1" applyFill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3" fillId="4" borderId="0" xfId="2" applyFont="1" applyFill="1" applyAlignment="1">
      <alignment horizontal="center" vertical="center"/>
    </xf>
    <xf numFmtId="9" fontId="4" fillId="3" borderId="0" xfId="2" applyFont="1" applyFill="1" applyAlignment="1">
      <alignment horizontal="right" vertical="center"/>
    </xf>
    <xf numFmtId="21" fontId="4" fillId="3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4" fillId="3" borderId="5" xfId="1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165" fontId="7" fillId="0" borderId="17" xfId="1" applyNumberFormat="1" applyFont="1" applyBorder="1" applyAlignment="1">
      <alignment vertical="center"/>
    </xf>
    <xf numFmtId="165" fontId="7" fillId="0" borderId="12" xfId="1" applyNumberFormat="1" applyFont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5" fontId="7" fillId="0" borderId="18" xfId="1" applyNumberFormat="1" applyFont="1" applyBorder="1" applyAlignment="1">
      <alignment vertical="center"/>
    </xf>
    <xf numFmtId="165" fontId="7" fillId="0" borderId="14" xfId="1" applyNumberFormat="1" applyFont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165" fontId="7" fillId="0" borderId="19" xfId="1" applyNumberFormat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0" fontId="1" fillId="0" borderId="0" xfId="3"/>
    <xf numFmtId="9" fontId="1" fillId="0" borderId="0" xfId="3" applyNumberFormat="1"/>
    <xf numFmtId="14" fontId="3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5" fontId="3" fillId="6" borderId="0" xfId="1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" fillId="6" borderId="0" xfId="0" applyFont="1" applyFill="1"/>
    <xf numFmtId="0" fontId="12" fillId="7" borderId="0" xfId="0" applyFont="1" applyFill="1"/>
    <xf numFmtId="0" fontId="4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13" fillId="8" borderId="0" xfId="0" applyFont="1" applyFill="1"/>
    <xf numFmtId="0" fontId="14" fillId="8" borderId="0" xfId="0" applyFont="1" applyFill="1" applyAlignment="1">
      <alignment horizontal="center" vertical="center"/>
    </xf>
    <xf numFmtId="165" fontId="13" fillId="8" borderId="0" xfId="0" applyNumberFormat="1" applyFont="1" applyFill="1"/>
    <xf numFmtId="0" fontId="13" fillId="8" borderId="0" xfId="0" applyFont="1" applyFill="1" applyAlignment="1">
      <alignment vertical="center"/>
    </xf>
    <xf numFmtId="165" fontId="3" fillId="0" borderId="0" xfId="0" applyNumberFormat="1" applyFont="1"/>
    <xf numFmtId="0" fontId="16" fillId="2" borderId="0" xfId="0" applyFont="1" applyFill="1" applyAlignment="1">
      <alignment horizontal="center" vertical="center"/>
    </xf>
    <xf numFmtId="165" fontId="17" fillId="9" borderId="0" xfId="0" applyNumberFormat="1" applyFont="1" applyFill="1" applyAlignment="1">
      <alignment horizontal="left" vertical="top"/>
    </xf>
    <xf numFmtId="0" fontId="8" fillId="7" borderId="0" xfId="0" applyFont="1" applyFill="1" applyAlignment="1">
      <alignment horizontal="left" vertical="top"/>
    </xf>
    <xf numFmtId="165" fontId="17" fillId="9" borderId="0" xfId="0" applyNumberFormat="1" applyFont="1" applyFill="1" applyAlignment="1">
      <alignment horizontal="center" vertical="center"/>
    </xf>
    <xf numFmtId="0" fontId="17" fillId="9" borderId="0" xfId="0" applyFont="1" applyFill="1" applyAlignment="1">
      <alignment horizontal="right" vertical="center"/>
    </xf>
    <xf numFmtId="165" fontId="12" fillId="7" borderId="0" xfId="1" applyNumberFormat="1" applyFont="1" applyFill="1"/>
    <xf numFmtId="165" fontId="15" fillId="7" borderId="0" xfId="1" applyNumberFormat="1" applyFont="1" applyFill="1" applyAlignment="1">
      <alignment vertical="center"/>
    </xf>
    <xf numFmtId="165" fontId="17" fillId="9" borderId="0" xfId="1" applyNumberFormat="1" applyFont="1" applyFill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C67FC265-9B8C-427F-A585-78CC361863A9}"/>
    <cellStyle name="Pourcentage" xfId="2" builtinId="5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F8FC"/>
      <color rgb="FFFFFFC1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r-FR" sz="3500"/>
              <a:t>Trafic journalier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0847955046769236E-2"/>
          <c:y val="0.16694883412980654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'N3 Trafic journalier'!$C$71:$I$71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'N3 Trafic journalier'!$C$72:$I$72</c:f>
              <c:numCache>
                <c:formatCode>_-* #\ ##0_-;\-* #\ ##0_-;_-* "-"??_-;_-@_-</c:formatCode>
                <c:ptCount val="7"/>
                <c:pt idx="0">
                  <c:v>27658</c:v>
                </c:pt>
                <c:pt idx="1">
                  <c:v>30927</c:v>
                </c:pt>
                <c:pt idx="2">
                  <c:v>28669</c:v>
                </c:pt>
                <c:pt idx="3">
                  <c:v>33000</c:v>
                </c:pt>
                <c:pt idx="4">
                  <c:v>24099</c:v>
                </c:pt>
                <c:pt idx="5">
                  <c:v>9842</c:v>
                </c:pt>
                <c:pt idx="6">
                  <c:v>12986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4-4052-9E9D-4D3D2E8865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9033248"/>
        <c:axId val="779036608"/>
      </c:barChart>
      <c:catAx>
        <c:axId val="7790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9036608"/>
        <c:crosses val="autoZero"/>
        <c:auto val="1"/>
        <c:lblAlgn val="ctr"/>
        <c:lblOffset val="100"/>
        <c:noMultiLvlLbl val="0"/>
      </c:catAx>
      <c:valAx>
        <c:axId val="779036608"/>
        <c:scaling>
          <c:orientation val="minMax"/>
        </c:scaling>
        <c:delete val="1"/>
        <c:axPos val="l"/>
        <c:numFmt formatCode="_-* #\ ##0_-;\-* #\ ##0_-;_-* &quot;-&quot;??_-;_-@_-" sourceLinked="1"/>
        <c:majorTickMark val="none"/>
        <c:minorTickMark val="none"/>
        <c:tickLblPos val="nextTo"/>
        <c:crossAx val="7790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456888</xdr:colOff>
      <xdr:row>44</xdr:row>
      <xdr:rowOff>105410</xdr:rowOff>
    </xdr:from>
    <xdr:to>
      <xdr:col>13</xdr:col>
      <xdr:colOff>406399</xdr:colOff>
      <xdr:row>68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CAADC70-ACE5-533E-95CD-B68C9225D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K159"/>
  <sheetViews>
    <sheetView showGridLines="0" tabSelected="1" view="pageBreakPreview" zoomScale="50" zoomScaleNormal="80" zoomScaleSheet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5" sqref="R15"/>
    </sheetView>
  </sheetViews>
  <sheetFormatPr baseColWidth="10" defaultColWidth="11.5546875" defaultRowHeight="15.6" x14ac:dyDescent="0.3"/>
  <cols>
    <col min="1" max="1" width="13.77734375" style="9" customWidth="1"/>
    <col min="2" max="2" width="10.77734375" style="14" customWidth="1"/>
    <col min="3" max="3" width="10.77734375" style="5" customWidth="1"/>
    <col min="4" max="4" width="14.77734375" style="5" customWidth="1"/>
    <col min="5" max="5" width="15.6640625" style="5" customWidth="1"/>
    <col min="6" max="8" width="12.77734375" style="5" customWidth="1"/>
    <col min="9" max="9" width="16.77734375" style="5" customWidth="1"/>
    <col min="10" max="10" width="12.77734375" style="1" customWidth="1"/>
    <col min="11" max="11" width="13.44140625" style="1" customWidth="1"/>
    <col min="12" max="16384" width="11.5546875" style="1"/>
  </cols>
  <sheetData>
    <row r="1" spans="1:11" ht="45" customHeight="1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2.4" customHeight="1" x14ac:dyDescent="0.3">
      <c r="A2" s="49" t="s">
        <v>0</v>
      </c>
      <c r="B2" s="53" t="s">
        <v>5</v>
      </c>
      <c r="C2" s="54"/>
      <c r="D2" s="55"/>
      <c r="E2" s="48" t="s">
        <v>6</v>
      </c>
      <c r="F2" s="48"/>
      <c r="G2" s="48"/>
      <c r="H2" s="48"/>
      <c r="I2" s="48" t="s">
        <v>10</v>
      </c>
      <c r="J2" s="48"/>
      <c r="K2" s="53"/>
    </row>
    <row r="3" spans="1:11" s="2" customFormat="1" ht="69.599999999999994" customHeight="1" x14ac:dyDescent="0.3">
      <c r="A3" s="49"/>
      <c r="B3" s="13" t="s">
        <v>5</v>
      </c>
      <c r="C3" s="3" t="s">
        <v>4</v>
      </c>
      <c r="D3" s="3" t="s">
        <v>11</v>
      </c>
      <c r="E3" s="3" t="s">
        <v>7</v>
      </c>
      <c r="F3" s="3" t="s">
        <v>8</v>
      </c>
      <c r="G3" s="3" t="s">
        <v>12</v>
      </c>
      <c r="H3" s="3" t="s">
        <v>9</v>
      </c>
      <c r="I3" s="3" t="s">
        <v>18</v>
      </c>
      <c r="J3" s="3" t="s">
        <v>2</v>
      </c>
      <c r="K3" s="4" t="s">
        <v>3</v>
      </c>
    </row>
    <row r="4" spans="1:11" s="6" customFormat="1" ht="19.95" customHeight="1" x14ac:dyDescent="0.25">
      <c r="A4" s="7">
        <v>44958</v>
      </c>
      <c r="B4" s="11">
        <v>965</v>
      </c>
      <c r="C4" s="27">
        <v>0.35</v>
      </c>
      <c r="D4" s="24">
        <v>4.2592592592592595E-3</v>
      </c>
      <c r="E4" s="9">
        <v>621</v>
      </c>
      <c r="F4" s="9">
        <v>10</v>
      </c>
      <c r="G4" s="9">
        <v>238</v>
      </c>
      <c r="H4" s="9">
        <v>96</v>
      </c>
      <c r="I4" s="24" t="s">
        <v>37</v>
      </c>
      <c r="J4" s="21">
        <v>3484</v>
      </c>
      <c r="K4" s="21">
        <v>1469</v>
      </c>
    </row>
    <row r="5" spans="1:11" s="6" customFormat="1" ht="19.95" customHeight="1" x14ac:dyDescent="0.25">
      <c r="A5" s="8">
        <v>44959</v>
      </c>
      <c r="B5" s="12">
        <v>1272</v>
      </c>
      <c r="C5" s="28">
        <v>0.35</v>
      </c>
      <c r="D5" s="25">
        <v>5.3819444444444453E-3</v>
      </c>
      <c r="E5" s="10">
        <v>691</v>
      </c>
      <c r="F5" s="10">
        <v>8</v>
      </c>
      <c r="G5" s="10">
        <v>324</v>
      </c>
      <c r="H5" s="10">
        <v>249</v>
      </c>
      <c r="I5" s="25" t="s">
        <v>38</v>
      </c>
      <c r="J5" s="22">
        <v>5047</v>
      </c>
      <c r="K5" s="22">
        <v>1479</v>
      </c>
    </row>
    <row r="6" spans="1:11" s="6" customFormat="1" ht="19.95" customHeight="1" x14ac:dyDescent="0.25">
      <c r="A6" s="7">
        <v>44960</v>
      </c>
      <c r="B6" s="11">
        <v>779</v>
      </c>
      <c r="C6" s="27">
        <v>0.37</v>
      </c>
      <c r="D6" s="24">
        <v>6.2499999999999995E-3</v>
      </c>
      <c r="E6" s="9">
        <v>476</v>
      </c>
      <c r="F6" s="9">
        <v>2</v>
      </c>
      <c r="G6" s="9">
        <v>185</v>
      </c>
      <c r="H6" s="9">
        <v>116</v>
      </c>
      <c r="I6" s="24" t="s">
        <v>39</v>
      </c>
      <c r="J6" s="21">
        <v>2740</v>
      </c>
      <c r="K6" s="21">
        <v>1091</v>
      </c>
    </row>
    <row r="7" spans="1:11" s="6" customFormat="1" ht="19.95" customHeight="1" x14ac:dyDescent="0.25">
      <c r="A7" s="8">
        <v>44961</v>
      </c>
      <c r="B7" s="12">
        <v>290</v>
      </c>
      <c r="C7" s="28">
        <v>0.42</v>
      </c>
      <c r="D7" s="25">
        <v>4.4675925925925933E-3</v>
      </c>
      <c r="E7" s="10">
        <v>164</v>
      </c>
      <c r="F7" s="10">
        <v>1</v>
      </c>
      <c r="G7" s="10">
        <v>89</v>
      </c>
      <c r="H7" s="10">
        <v>36</v>
      </c>
      <c r="I7" s="25" t="s">
        <v>40</v>
      </c>
      <c r="J7" s="22">
        <v>929</v>
      </c>
      <c r="K7" s="22">
        <v>346</v>
      </c>
    </row>
    <row r="8" spans="1:11" s="6" customFormat="1" ht="19.95" customHeight="1" x14ac:dyDescent="0.25">
      <c r="A8" s="7">
        <v>44962</v>
      </c>
      <c r="B8" s="11">
        <v>495</v>
      </c>
      <c r="C8" s="27">
        <v>0.39</v>
      </c>
      <c r="D8" s="24">
        <v>4.7569444444444447E-3</v>
      </c>
      <c r="E8" s="9">
        <v>301</v>
      </c>
      <c r="F8" s="9">
        <v>2</v>
      </c>
      <c r="G8" s="9">
        <v>136</v>
      </c>
      <c r="H8" s="9">
        <v>56</v>
      </c>
      <c r="I8" s="24" t="s">
        <v>41</v>
      </c>
      <c r="J8" s="21">
        <v>1491</v>
      </c>
      <c r="K8" s="21">
        <v>641</v>
      </c>
    </row>
    <row r="9" spans="1:11" s="6" customFormat="1" ht="19.95" customHeight="1" x14ac:dyDescent="0.25">
      <c r="A9" s="8">
        <v>44963</v>
      </c>
      <c r="B9" s="12">
        <v>1081</v>
      </c>
      <c r="C9" s="28">
        <v>0.37</v>
      </c>
      <c r="D9" s="25">
        <v>5.2893518518518515E-3</v>
      </c>
      <c r="E9" s="10">
        <v>686</v>
      </c>
      <c r="F9" s="10">
        <v>1</v>
      </c>
      <c r="G9" s="10">
        <v>220</v>
      </c>
      <c r="H9" s="10">
        <v>174</v>
      </c>
      <c r="I9" s="25" t="s">
        <v>42</v>
      </c>
      <c r="J9" s="22">
        <v>4088</v>
      </c>
      <c r="K9" s="22">
        <v>1459</v>
      </c>
    </row>
    <row r="10" spans="1:11" s="6" customFormat="1" ht="19.95" customHeight="1" x14ac:dyDescent="0.25">
      <c r="A10" s="7">
        <v>44964</v>
      </c>
      <c r="B10" s="11">
        <v>1167</v>
      </c>
      <c r="C10" s="27">
        <v>0.34</v>
      </c>
      <c r="D10" s="24">
        <v>4.4212962962962956E-3</v>
      </c>
      <c r="E10" s="9">
        <v>700</v>
      </c>
      <c r="F10" s="9">
        <v>1</v>
      </c>
      <c r="G10" s="9">
        <v>331</v>
      </c>
      <c r="H10" s="9">
        <v>135</v>
      </c>
      <c r="I10" s="24" t="s">
        <v>43</v>
      </c>
      <c r="J10" s="21">
        <v>4251</v>
      </c>
      <c r="K10" s="21">
        <v>1581</v>
      </c>
    </row>
    <row r="11" spans="1:11" s="6" customFormat="1" ht="19.95" customHeight="1" x14ac:dyDescent="0.25">
      <c r="A11" s="8">
        <v>44965</v>
      </c>
      <c r="B11" s="12">
        <v>936</v>
      </c>
      <c r="C11" s="28">
        <v>0.37</v>
      </c>
      <c r="D11" s="25">
        <v>4.155092592592593E-3</v>
      </c>
      <c r="E11" s="10">
        <v>522</v>
      </c>
      <c r="F11" s="10">
        <v>4</v>
      </c>
      <c r="G11" s="10">
        <v>283</v>
      </c>
      <c r="H11" s="10">
        <v>127</v>
      </c>
      <c r="I11" s="25" t="s">
        <v>37</v>
      </c>
      <c r="J11" s="22">
        <v>3008</v>
      </c>
      <c r="K11" s="22">
        <v>1367</v>
      </c>
    </row>
    <row r="12" spans="1:11" s="6" customFormat="1" ht="19.95" customHeight="1" x14ac:dyDescent="0.25">
      <c r="A12" s="7">
        <v>44966</v>
      </c>
      <c r="B12" s="11">
        <v>955</v>
      </c>
      <c r="C12" s="27">
        <v>0.36</v>
      </c>
      <c r="D12" s="24">
        <v>4.155092592592593E-3</v>
      </c>
      <c r="E12" s="9">
        <v>628</v>
      </c>
      <c r="F12" s="9">
        <v>1</v>
      </c>
      <c r="G12" s="9">
        <v>191</v>
      </c>
      <c r="H12" s="9">
        <v>135</v>
      </c>
      <c r="I12" s="24" t="s">
        <v>44</v>
      </c>
      <c r="J12" s="21">
        <v>3481</v>
      </c>
      <c r="K12" s="21">
        <v>1108</v>
      </c>
    </row>
    <row r="13" spans="1:11" s="6" customFormat="1" ht="19.95" customHeight="1" x14ac:dyDescent="0.25">
      <c r="A13" s="8">
        <v>44967</v>
      </c>
      <c r="B13" s="12">
        <v>724</v>
      </c>
      <c r="C13" s="28">
        <v>0.39</v>
      </c>
      <c r="D13" s="25">
        <v>4.409722222222222E-3</v>
      </c>
      <c r="E13" s="10">
        <v>502</v>
      </c>
      <c r="F13" s="10">
        <v>1</v>
      </c>
      <c r="G13" s="10">
        <v>154</v>
      </c>
      <c r="H13" s="10">
        <v>67</v>
      </c>
      <c r="I13" s="25" t="s">
        <v>45</v>
      </c>
      <c r="J13" s="22">
        <v>2648</v>
      </c>
      <c r="K13" s="22">
        <v>1005</v>
      </c>
    </row>
    <row r="14" spans="1:11" s="6" customFormat="1" ht="19.95" customHeight="1" x14ac:dyDescent="0.25">
      <c r="A14" s="7">
        <v>44968</v>
      </c>
      <c r="B14" s="11">
        <v>248</v>
      </c>
      <c r="C14" s="27">
        <v>0.48</v>
      </c>
      <c r="D14" s="24">
        <v>5.347222222222222E-3</v>
      </c>
      <c r="E14" s="9">
        <v>149</v>
      </c>
      <c r="F14" s="9">
        <v>2</v>
      </c>
      <c r="G14" s="9">
        <v>76</v>
      </c>
      <c r="H14" s="9">
        <v>21</v>
      </c>
      <c r="I14" s="24" t="s">
        <v>42</v>
      </c>
      <c r="J14" s="21">
        <v>725</v>
      </c>
      <c r="K14" s="21">
        <v>299</v>
      </c>
    </row>
    <row r="15" spans="1:11" s="6" customFormat="1" ht="19.95" customHeight="1" x14ac:dyDescent="0.25">
      <c r="A15" s="8">
        <v>44969</v>
      </c>
      <c r="B15" s="12">
        <v>349</v>
      </c>
      <c r="C15" s="28">
        <v>0.43</v>
      </c>
      <c r="D15" s="25">
        <v>3.37962962962963E-3</v>
      </c>
      <c r="E15" s="10">
        <v>215</v>
      </c>
      <c r="F15" s="10">
        <v>2</v>
      </c>
      <c r="G15" s="10">
        <v>111</v>
      </c>
      <c r="H15" s="10">
        <v>21</v>
      </c>
      <c r="I15" s="25" t="s">
        <v>46</v>
      </c>
      <c r="J15" s="22">
        <v>1111</v>
      </c>
      <c r="K15" s="22">
        <v>416</v>
      </c>
    </row>
    <row r="16" spans="1:11" s="6" customFormat="1" ht="19.95" customHeight="1" x14ac:dyDescent="0.25">
      <c r="A16" s="7">
        <v>44970</v>
      </c>
      <c r="B16" s="11">
        <v>724</v>
      </c>
      <c r="C16" s="27">
        <v>0.41</v>
      </c>
      <c r="D16" s="24">
        <v>4.6874999999999998E-3</v>
      </c>
      <c r="E16" s="9">
        <v>448</v>
      </c>
      <c r="F16" s="9">
        <v>2</v>
      </c>
      <c r="G16" s="9">
        <v>174</v>
      </c>
      <c r="H16" s="9">
        <v>100</v>
      </c>
      <c r="I16" s="24" t="s">
        <v>47</v>
      </c>
      <c r="J16" s="21">
        <v>2412</v>
      </c>
      <c r="K16" s="21">
        <v>1132</v>
      </c>
    </row>
    <row r="17" spans="1:11" s="6" customFormat="1" ht="19.95" customHeight="1" x14ac:dyDescent="0.25">
      <c r="A17" s="8">
        <v>44971</v>
      </c>
      <c r="B17" s="12">
        <v>642</v>
      </c>
      <c r="C17" s="28">
        <v>0.41</v>
      </c>
      <c r="D17" s="25">
        <v>3.425925925925926E-3</v>
      </c>
      <c r="E17" s="10">
        <v>435</v>
      </c>
      <c r="F17" s="10">
        <v>1</v>
      </c>
      <c r="G17" s="10">
        <v>143</v>
      </c>
      <c r="H17" s="10">
        <v>61</v>
      </c>
      <c r="I17" s="25" t="s">
        <v>48</v>
      </c>
      <c r="J17" s="22">
        <v>1674</v>
      </c>
      <c r="K17" s="22">
        <v>606</v>
      </c>
    </row>
    <row r="18" spans="1:11" s="6" customFormat="1" ht="19.95" customHeight="1" x14ac:dyDescent="0.25">
      <c r="A18" s="7">
        <v>44972</v>
      </c>
      <c r="B18" s="11">
        <v>670</v>
      </c>
      <c r="C18" s="27">
        <v>0.4</v>
      </c>
      <c r="D18" s="24">
        <v>3.6805555555555554E-3</v>
      </c>
      <c r="E18" s="9">
        <v>424</v>
      </c>
      <c r="F18" s="9">
        <v>0</v>
      </c>
      <c r="G18" s="9">
        <v>165</v>
      </c>
      <c r="H18" s="9">
        <v>81</v>
      </c>
      <c r="I18" s="24" t="s">
        <v>39</v>
      </c>
      <c r="J18" s="21">
        <v>1814</v>
      </c>
      <c r="K18" s="21">
        <v>665</v>
      </c>
    </row>
    <row r="19" spans="1:11" s="6" customFormat="1" ht="19.95" customHeight="1" x14ac:dyDescent="0.25">
      <c r="A19" s="8">
        <v>44973</v>
      </c>
      <c r="B19" s="12">
        <v>696</v>
      </c>
      <c r="C19" s="28">
        <v>0.35</v>
      </c>
      <c r="D19" s="25">
        <v>4.6527777777777774E-3</v>
      </c>
      <c r="E19" s="10">
        <v>474</v>
      </c>
      <c r="F19" s="10">
        <v>0</v>
      </c>
      <c r="G19" s="10">
        <v>156</v>
      </c>
      <c r="H19" s="10">
        <v>66</v>
      </c>
      <c r="I19" s="25" t="s">
        <v>49</v>
      </c>
      <c r="J19" s="22">
        <v>2303</v>
      </c>
      <c r="K19" s="22">
        <v>911</v>
      </c>
    </row>
    <row r="20" spans="1:11" s="6" customFormat="1" ht="19.95" customHeight="1" x14ac:dyDescent="0.25">
      <c r="A20" s="7">
        <v>44974</v>
      </c>
      <c r="B20" s="11">
        <v>490</v>
      </c>
      <c r="C20" s="27">
        <v>0.36</v>
      </c>
      <c r="D20" s="24">
        <v>2.7777777777777779E-3</v>
      </c>
      <c r="E20" s="9">
        <v>320</v>
      </c>
      <c r="F20" s="9">
        <v>3</v>
      </c>
      <c r="G20" s="9">
        <v>123</v>
      </c>
      <c r="H20" s="9">
        <v>44</v>
      </c>
      <c r="I20" s="24" t="s">
        <v>50</v>
      </c>
      <c r="J20" s="21">
        <v>1327</v>
      </c>
      <c r="K20" s="21">
        <v>537</v>
      </c>
    </row>
    <row r="21" spans="1:11" s="6" customFormat="1" ht="19.95" customHeight="1" x14ac:dyDescent="0.25">
      <c r="A21" s="8">
        <v>44975</v>
      </c>
      <c r="B21" s="12">
        <v>209</v>
      </c>
      <c r="C21" s="28">
        <v>0.49</v>
      </c>
      <c r="D21" s="25">
        <v>2.7662037037037034E-3</v>
      </c>
      <c r="E21" s="10">
        <v>134</v>
      </c>
      <c r="F21" s="10">
        <v>0</v>
      </c>
      <c r="G21" s="10">
        <v>51</v>
      </c>
      <c r="H21" s="10">
        <v>24</v>
      </c>
      <c r="I21" s="25" t="s">
        <v>51</v>
      </c>
      <c r="J21" s="22">
        <v>536</v>
      </c>
      <c r="K21" s="22">
        <v>161</v>
      </c>
    </row>
    <row r="22" spans="1:11" s="6" customFormat="1" ht="19.95" customHeight="1" x14ac:dyDescent="0.25">
      <c r="A22" s="7">
        <v>44976</v>
      </c>
      <c r="B22" s="11">
        <v>288</v>
      </c>
      <c r="C22" s="27">
        <v>0.36</v>
      </c>
      <c r="D22" s="24">
        <v>3.9004629629629632E-3</v>
      </c>
      <c r="E22" s="9">
        <v>177</v>
      </c>
      <c r="F22" s="9">
        <v>1</v>
      </c>
      <c r="G22" s="9">
        <v>79</v>
      </c>
      <c r="H22" s="9">
        <v>31</v>
      </c>
      <c r="I22" s="24" t="s">
        <v>52</v>
      </c>
      <c r="J22" s="21">
        <v>1089</v>
      </c>
      <c r="K22" s="21">
        <v>479</v>
      </c>
    </row>
    <row r="23" spans="1:11" s="6" customFormat="1" ht="19.95" customHeight="1" x14ac:dyDescent="0.25">
      <c r="A23" s="8">
        <v>44977</v>
      </c>
      <c r="B23" s="12">
        <v>673</v>
      </c>
      <c r="C23" s="28">
        <v>0.37</v>
      </c>
      <c r="D23" s="25">
        <v>3.472222222222222E-3</v>
      </c>
      <c r="E23" s="10">
        <v>413</v>
      </c>
      <c r="F23" s="10">
        <v>0</v>
      </c>
      <c r="G23" s="10">
        <v>171</v>
      </c>
      <c r="H23" s="10">
        <v>89</v>
      </c>
      <c r="I23" s="25" t="s">
        <v>52</v>
      </c>
      <c r="J23" s="22">
        <v>2195</v>
      </c>
      <c r="K23" s="22">
        <v>886</v>
      </c>
    </row>
    <row r="24" spans="1:11" s="6" customFormat="1" ht="19.95" customHeight="1" x14ac:dyDescent="0.25">
      <c r="A24" s="7">
        <v>44978</v>
      </c>
      <c r="B24" s="11">
        <v>646</v>
      </c>
      <c r="C24" s="27">
        <v>0.38</v>
      </c>
      <c r="D24" s="24">
        <v>4.0740740740740746E-3</v>
      </c>
      <c r="E24" s="9">
        <v>400</v>
      </c>
      <c r="F24" s="9">
        <v>0</v>
      </c>
      <c r="G24" s="9">
        <v>176</v>
      </c>
      <c r="H24" s="9">
        <v>70</v>
      </c>
      <c r="I24" s="24" t="s">
        <v>53</v>
      </c>
      <c r="J24" s="21">
        <v>2341</v>
      </c>
      <c r="K24" s="21">
        <v>963</v>
      </c>
    </row>
    <row r="25" spans="1:11" s="6" customFormat="1" ht="19.95" customHeight="1" x14ac:dyDescent="0.25">
      <c r="A25" s="8">
        <v>44979</v>
      </c>
      <c r="B25" s="12">
        <v>676</v>
      </c>
      <c r="C25" s="28">
        <v>0.4</v>
      </c>
      <c r="D25" s="25">
        <v>4.2824074074074075E-3</v>
      </c>
      <c r="E25" s="10">
        <v>406</v>
      </c>
      <c r="F25" s="10">
        <v>10</v>
      </c>
      <c r="G25" s="10">
        <v>189</v>
      </c>
      <c r="H25" s="10">
        <v>71</v>
      </c>
      <c r="I25" s="25" t="s">
        <v>51</v>
      </c>
      <c r="J25" s="22">
        <v>2248</v>
      </c>
      <c r="K25" s="22">
        <v>983</v>
      </c>
    </row>
    <row r="26" spans="1:11" s="6" customFormat="1" ht="19.95" customHeight="1" x14ac:dyDescent="0.25">
      <c r="A26" s="7">
        <v>44980</v>
      </c>
      <c r="B26" s="11">
        <v>791</v>
      </c>
      <c r="C26" s="27">
        <v>0.4</v>
      </c>
      <c r="D26" s="24">
        <v>4.6180555555555558E-3</v>
      </c>
      <c r="E26" s="9">
        <v>418</v>
      </c>
      <c r="F26" s="9">
        <v>3</v>
      </c>
      <c r="G26" s="9">
        <v>258</v>
      </c>
      <c r="H26" s="9">
        <v>112</v>
      </c>
      <c r="I26" s="24" t="s">
        <v>44</v>
      </c>
      <c r="J26" s="21">
        <v>2644</v>
      </c>
      <c r="K26" s="21">
        <v>1189</v>
      </c>
    </row>
    <row r="27" spans="1:11" s="6" customFormat="1" ht="19.95" customHeight="1" x14ac:dyDescent="0.25">
      <c r="A27" s="8">
        <v>44981</v>
      </c>
      <c r="B27" s="12">
        <v>524</v>
      </c>
      <c r="C27" s="28">
        <v>0.36</v>
      </c>
      <c r="D27" s="25">
        <v>3.7384259259259263E-3</v>
      </c>
      <c r="E27" s="10">
        <v>328</v>
      </c>
      <c r="F27" s="10">
        <v>2</v>
      </c>
      <c r="G27" s="10">
        <v>137</v>
      </c>
      <c r="H27" s="10">
        <v>57</v>
      </c>
      <c r="I27" s="25" t="s">
        <v>54</v>
      </c>
      <c r="J27" s="22">
        <v>1828</v>
      </c>
      <c r="K27" s="22">
        <v>741</v>
      </c>
    </row>
    <row r="28" spans="1:11" s="6" customFormat="1" ht="19.95" customHeight="1" x14ac:dyDescent="0.25">
      <c r="A28" s="7">
        <v>44982</v>
      </c>
      <c r="B28" s="11">
        <v>299</v>
      </c>
      <c r="C28" s="27">
        <v>0.47</v>
      </c>
      <c r="D28" s="24">
        <v>5.4050925925925924E-3</v>
      </c>
      <c r="E28" s="9">
        <v>175</v>
      </c>
      <c r="F28" s="9">
        <v>2</v>
      </c>
      <c r="G28" s="9">
        <v>98</v>
      </c>
      <c r="H28" s="9">
        <v>24</v>
      </c>
      <c r="I28" s="24" t="s">
        <v>55</v>
      </c>
      <c r="J28" s="21">
        <v>779</v>
      </c>
      <c r="K28" s="21">
        <v>382</v>
      </c>
    </row>
    <row r="29" spans="1:11" s="6" customFormat="1" ht="19.95" customHeight="1" x14ac:dyDescent="0.25">
      <c r="A29" s="8">
        <v>44983</v>
      </c>
      <c r="B29" s="12">
        <v>426</v>
      </c>
      <c r="C29" s="28">
        <v>0.38</v>
      </c>
      <c r="D29" s="25">
        <v>3.5416666666666665E-3</v>
      </c>
      <c r="E29" s="10">
        <v>319</v>
      </c>
      <c r="F29" s="10">
        <v>1</v>
      </c>
      <c r="G29" s="10">
        <v>85</v>
      </c>
      <c r="H29" s="10">
        <v>21</v>
      </c>
      <c r="I29" s="25" t="s">
        <v>56</v>
      </c>
      <c r="J29" s="22">
        <v>1258</v>
      </c>
      <c r="K29" s="22">
        <v>476</v>
      </c>
    </row>
    <row r="30" spans="1:11" s="6" customFormat="1" ht="19.95" customHeight="1" x14ac:dyDescent="0.25">
      <c r="A30" s="7">
        <v>44984</v>
      </c>
      <c r="B30" s="11">
        <v>989</v>
      </c>
      <c r="C30" s="27">
        <v>0.35</v>
      </c>
      <c r="D30" s="24">
        <v>3.414351851851852E-3</v>
      </c>
      <c r="E30" s="9">
        <v>721</v>
      </c>
      <c r="F30" s="9">
        <v>18</v>
      </c>
      <c r="G30" s="9">
        <v>209</v>
      </c>
      <c r="H30" s="9">
        <v>41</v>
      </c>
      <c r="I30" s="24" t="s">
        <v>57</v>
      </c>
      <c r="J30" s="21">
        <v>3282</v>
      </c>
      <c r="K30" s="21">
        <v>1147</v>
      </c>
    </row>
    <row r="31" spans="1:11" s="6" customFormat="1" ht="19.95" customHeight="1" x14ac:dyDescent="0.25">
      <c r="A31" s="8">
        <v>44985</v>
      </c>
      <c r="B31" s="12">
        <v>1014</v>
      </c>
      <c r="C31" s="28">
        <v>0.38</v>
      </c>
      <c r="D31" s="25">
        <v>5.2314814814814819E-3</v>
      </c>
      <c r="E31" s="10">
        <v>732</v>
      </c>
      <c r="F31" s="10">
        <v>24</v>
      </c>
      <c r="G31" s="10">
        <v>216</v>
      </c>
      <c r="H31" s="10">
        <v>42</v>
      </c>
      <c r="I31" s="25" t="s">
        <v>52</v>
      </c>
      <c r="J31" s="22">
        <v>3818</v>
      </c>
      <c r="K31" s="22">
        <v>1978</v>
      </c>
    </row>
    <row r="32" spans="1:11" s="6" customFormat="1" ht="19.95" customHeight="1" x14ac:dyDescent="0.25">
      <c r="A32" s="7">
        <v>44986</v>
      </c>
      <c r="B32" s="11">
        <v>1001</v>
      </c>
      <c r="C32" s="27">
        <v>0.36</v>
      </c>
      <c r="D32" s="24">
        <v>4.5370370370370365E-3</v>
      </c>
      <c r="E32" s="9">
        <v>623</v>
      </c>
      <c r="F32" s="9">
        <v>11</v>
      </c>
      <c r="G32" s="9">
        <v>268</v>
      </c>
      <c r="H32" s="9">
        <v>99</v>
      </c>
      <c r="I32" s="24" t="s">
        <v>58</v>
      </c>
      <c r="J32" s="21">
        <v>3261</v>
      </c>
      <c r="K32" s="21">
        <v>1663</v>
      </c>
    </row>
    <row r="33" spans="1:11" s="6" customFormat="1" ht="19.95" customHeight="1" x14ac:dyDescent="0.25">
      <c r="A33" s="8">
        <v>44987</v>
      </c>
      <c r="B33" s="12">
        <v>953</v>
      </c>
      <c r="C33" s="28">
        <v>0.37</v>
      </c>
      <c r="D33" s="25">
        <v>4.0740740740740746E-3</v>
      </c>
      <c r="E33" s="10">
        <v>704</v>
      </c>
      <c r="F33" s="10">
        <v>3</v>
      </c>
      <c r="G33" s="10">
        <v>200</v>
      </c>
      <c r="H33" s="10">
        <v>46</v>
      </c>
      <c r="I33" s="25" t="s">
        <v>59</v>
      </c>
      <c r="J33" s="22">
        <v>3083</v>
      </c>
      <c r="K33" s="22">
        <v>1342</v>
      </c>
    </row>
    <row r="34" spans="1:11" s="6" customFormat="1" ht="19.95" customHeight="1" x14ac:dyDescent="0.25">
      <c r="A34" s="7">
        <v>44988</v>
      </c>
      <c r="B34" s="11">
        <v>692</v>
      </c>
      <c r="C34" s="27">
        <v>0.36</v>
      </c>
      <c r="D34" s="24">
        <v>3.2638888888888891E-3</v>
      </c>
      <c r="E34" s="9">
        <v>501</v>
      </c>
      <c r="F34" s="9">
        <v>0</v>
      </c>
      <c r="G34" s="9">
        <v>153</v>
      </c>
      <c r="H34" s="9">
        <v>38</v>
      </c>
      <c r="I34" s="24" t="s">
        <v>46</v>
      </c>
      <c r="J34" s="21">
        <v>2161</v>
      </c>
      <c r="K34" s="21">
        <v>928</v>
      </c>
    </row>
    <row r="35" spans="1:11" s="6" customFormat="1" ht="19.95" customHeight="1" x14ac:dyDescent="0.25">
      <c r="A35" s="8">
        <v>44989</v>
      </c>
      <c r="B35" s="12">
        <v>356</v>
      </c>
      <c r="C35" s="28">
        <v>0.42</v>
      </c>
      <c r="D35" s="25">
        <v>3.3564814814814811E-3</v>
      </c>
      <c r="E35" s="10">
        <v>235</v>
      </c>
      <c r="F35" s="10">
        <v>1</v>
      </c>
      <c r="G35" s="10">
        <v>100</v>
      </c>
      <c r="H35" s="10">
        <v>20</v>
      </c>
      <c r="I35" s="25" t="s">
        <v>44</v>
      </c>
      <c r="J35" s="22">
        <v>998</v>
      </c>
      <c r="K35" s="22">
        <v>504</v>
      </c>
    </row>
    <row r="36" spans="1:11" s="6" customFormat="1" ht="19.95" customHeight="1" x14ac:dyDescent="0.25">
      <c r="A36" s="7">
        <v>44990</v>
      </c>
      <c r="B36" s="11">
        <v>578</v>
      </c>
      <c r="C36" s="27">
        <v>0.41</v>
      </c>
      <c r="D36" s="24">
        <v>3.5532407407407405E-3</v>
      </c>
      <c r="E36" s="9">
        <v>390</v>
      </c>
      <c r="F36" s="9">
        <v>2</v>
      </c>
      <c r="G36" s="9">
        <v>153</v>
      </c>
      <c r="H36" s="9">
        <v>33</v>
      </c>
      <c r="I36" s="24" t="s">
        <v>57</v>
      </c>
      <c r="J36" s="21">
        <v>1737</v>
      </c>
      <c r="K36" s="21">
        <v>698</v>
      </c>
    </row>
    <row r="37" spans="1:11" s="6" customFormat="1" ht="19.95" customHeight="1" x14ac:dyDescent="0.25">
      <c r="A37" s="8">
        <v>44991</v>
      </c>
      <c r="B37" s="12">
        <v>1063</v>
      </c>
      <c r="C37" s="28">
        <v>0.35</v>
      </c>
      <c r="D37" s="25">
        <v>3.8773148148148143E-3</v>
      </c>
      <c r="E37" s="10">
        <v>809</v>
      </c>
      <c r="F37" s="10">
        <v>1</v>
      </c>
      <c r="G37" s="10">
        <v>202</v>
      </c>
      <c r="H37" s="10">
        <v>51</v>
      </c>
      <c r="I37" s="25" t="s">
        <v>39</v>
      </c>
      <c r="J37" s="22">
        <v>3489</v>
      </c>
      <c r="K37" s="22">
        <v>1504</v>
      </c>
    </row>
    <row r="38" spans="1:11" s="6" customFormat="1" ht="19.95" customHeight="1" x14ac:dyDescent="0.25">
      <c r="A38" s="7">
        <v>44992</v>
      </c>
      <c r="B38" s="11">
        <v>1146</v>
      </c>
      <c r="C38" s="27">
        <v>0.35</v>
      </c>
      <c r="D38" s="24">
        <v>3.9236111111111112E-3</v>
      </c>
      <c r="E38" s="9">
        <v>799</v>
      </c>
      <c r="F38" s="9">
        <v>2</v>
      </c>
      <c r="G38" s="9">
        <v>267</v>
      </c>
      <c r="H38" s="9">
        <v>78</v>
      </c>
      <c r="I38" s="24" t="s">
        <v>43</v>
      </c>
      <c r="J38" s="21">
        <v>3459</v>
      </c>
      <c r="K38" s="21">
        <v>1523</v>
      </c>
    </row>
    <row r="39" spans="1:11" s="6" customFormat="1" ht="19.95" customHeight="1" x14ac:dyDescent="0.25">
      <c r="A39" s="8">
        <v>44993</v>
      </c>
      <c r="B39" s="12">
        <v>1077</v>
      </c>
      <c r="C39" s="28">
        <v>0.36</v>
      </c>
      <c r="D39" s="25">
        <v>3.6689814814814814E-3</v>
      </c>
      <c r="E39" s="10">
        <v>768</v>
      </c>
      <c r="F39" s="10">
        <v>1</v>
      </c>
      <c r="G39" s="10">
        <v>238</v>
      </c>
      <c r="H39" s="10">
        <v>70</v>
      </c>
      <c r="I39" s="25" t="s">
        <v>60</v>
      </c>
      <c r="J39" s="22">
        <v>3155</v>
      </c>
      <c r="K39" s="22">
        <v>1413</v>
      </c>
    </row>
    <row r="40" spans="1:11" s="6" customFormat="1" ht="19.95" customHeight="1" x14ac:dyDescent="0.25">
      <c r="A40" s="7">
        <v>44994</v>
      </c>
      <c r="B40" s="11">
        <v>674</v>
      </c>
      <c r="C40" s="27">
        <v>0.38</v>
      </c>
      <c r="D40" s="24">
        <v>4.1319444444444442E-3</v>
      </c>
      <c r="E40" s="9">
        <v>444</v>
      </c>
      <c r="F40" s="9">
        <v>0</v>
      </c>
      <c r="G40" s="9">
        <v>200</v>
      </c>
      <c r="H40" s="9">
        <v>30</v>
      </c>
      <c r="I40" s="24" t="s">
        <v>61</v>
      </c>
      <c r="J40" s="21">
        <v>2255</v>
      </c>
      <c r="K40" s="21">
        <v>1138</v>
      </c>
    </row>
    <row r="41" spans="1:11" s="6" customFormat="1" ht="19.95" customHeight="1" x14ac:dyDescent="0.25">
      <c r="A41" s="8">
        <v>44995</v>
      </c>
      <c r="B41" s="12">
        <v>34</v>
      </c>
      <c r="C41" s="28">
        <v>0.33</v>
      </c>
      <c r="D41" s="25">
        <v>6.3657407407407404E-3</v>
      </c>
      <c r="E41" s="10">
        <v>20</v>
      </c>
      <c r="F41" s="10">
        <v>0</v>
      </c>
      <c r="G41" s="10">
        <v>12</v>
      </c>
      <c r="H41" s="10">
        <v>2</v>
      </c>
      <c r="I41" s="25" t="s">
        <v>62</v>
      </c>
      <c r="J41" s="22">
        <v>132</v>
      </c>
      <c r="K41" s="22">
        <v>42</v>
      </c>
    </row>
    <row r="42" spans="1:11" s="6" customFormat="1" ht="19.95" customHeight="1" x14ac:dyDescent="0.25">
      <c r="A42" s="7">
        <v>44996</v>
      </c>
      <c r="B42" s="11">
        <v>372</v>
      </c>
      <c r="C42" s="27">
        <v>0.42</v>
      </c>
      <c r="D42" s="24">
        <v>5.5324074074074069E-3</v>
      </c>
      <c r="E42" s="9">
        <v>241</v>
      </c>
      <c r="F42" s="9">
        <v>1</v>
      </c>
      <c r="G42" s="9">
        <v>112</v>
      </c>
      <c r="H42" s="9">
        <v>18</v>
      </c>
      <c r="I42" s="24" t="s">
        <v>42</v>
      </c>
      <c r="J42" s="21">
        <v>1236</v>
      </c>
      <c r="K42" s="21">
        <v>488</v>
      </c>
    </row>
    <row r="43" spans="1:11" s="6" customFormat="1" ht="19.95" customHeight="1" x14ac:dyDescent="0.25">
      <c r="A43" s="8">
        <v>44997</v>
      </c>
      <c r="B43" s="12">
        <v>556</v>
      </c>
      <c r="C43" s="28">
        <v>0.45</v>
      </c>
      <c r="D43" s="25">
        <v>3.425925925925926E-3</v>
      </c>
      <c r="E43" s="10">
        <v>381</v>
      </c>
      <c r="F43" s="10">
        <v>0</v>
      </c>
      <c r="G43" s="10">
        <v>140</v>
      </c>
      <c r="H43" s="10">
        <v>35</v>
      </c>
      <c r="I43" s="25" t="s">
        <v>63</v>
      </c>
      <c r="J43" s="22">
        <v>1718</v>
      </c>
      <c r="K43" s="22">
        <v>1045</v>
      </c>
    </row>
    <row r="44" spans="1:11" s="6" customFormat="1" ht="19.95" customHeight="1" x14ac:dyDescent="0.25">
      <c r="A44" s="7">
        <v>44998</v>
      </c>
      <c r="B44" s="11">
        <v>1307</v>
      </c>
      <c r="C44" s="27">
        <v>0.4</v>
      </c>
      <c r="D44" s="24">
        <v>4.0509259259259257E-3</v>
      </c>
      <c r="E44" s="9">
        <v>953</v>
      </c>
      <c r="F44" s="9">
        <v>1</v>
      </c>
      <c r="G44" s="9">
        <v>285</v>
      </c>
      <c r="H44" s="9">
        <v>68</v>
      </c>
      <c r="I44" s="24" t="s">
        <v>64</v>
      </c>
      <c r="J44" s="21">
        <v>4160</v>
      </c>
      <c r="K44" s="21">
        <v>1664</v>
      </c>
    </row>
    <row r="45" spans="1:11" s="6" customFormat="1" ht="19.95" customHeight="1" x14ac:dyDescent="0.25">
      <c r="A45" s="8">
        <v>44999</v>
      </c>
      <c r="B45" s="12">
        <v>1318</v>
      </c>
      <c r="C45" s="28">
        <v>0.38</v>
      </c>
      <c r="D45" s="25">
        <v>4.5254629629629629E-3</v>
      </c>
      <c r="E45" s="10">
        <v>983</v>
      </c>
      <c r="F45" s="10">
        <v>8</v>
      </c>
      <c r="G45" s="10">
        <v>277</v>
      </c>
      <c r="H45" s="10">
        <v>50</v>
      </c>
      <c r="I45" s="25" t="s">
        <v>65</v>
      </c>
      <c r="J45" s="22">
        <v>4062</v>
      </c>
      <c r="K45" s="22">
        <v>1868</v>
      </c>
    </row>
    <row r="46" spans="1:11" s="6" customFormat="1" ht="19.95" customHeight="1" x14ac:dyDescent="0.25">
      <c r="A46" s="7">
        <v>45000</v>
      </c>
      <c r="B46" s="11">
        <v>1169</v>
      </c>
      <c r="C46" s="27">
        <v>0.39</v>
      </c>
      <c r="D46" s="24">
        <v>3.5995370370370369E-3</v>
      </c>
      <c r="E46" s="9">
        <v>747</v>
      </c>
      <c r="F46" s="9">
        <v>8</v>
      </c>
      <c r="G46" s="9">
        <v>320</v>
      </c>
      <c r="H46" s="9">
        <v>93</v>
      </c>
      <c r="I46" s="24" t="s">
        <v>42</v>
      </c>
      <c r="J46" s="21">
        <v>3497</v>
      </c>
      <c r="K46" s="21">
        <v>1627</v>
      </c>
    </row>
    <row r="47" spans="1:11" s="6" customFormat="1" ht="19.95" customHeight="1" x14ac:dyDescent="0.25">
      <c r="A47" s="8">
        <v>45001</v>
      </c>
      <c r="B47" s="12">
        <v>1271</v>
      </c>
      <c r="C47" s="28">
        <v>0.39</v>
      </c>
      <c r="D47" s="25">
        <v>3.5532407407407405E-3</v>
      </c>
      <c r="E47" s="10">
        <v>923</v>
      </c>
      <c r="F47" s="10">
        <v>6</v>
      </c>
      <c r="G47" s="10">
        <v>272</v>
      </c>
      <c r="H47" s="10">
        <v>70</v>
      </c>
      <c r="I47" s="25" t="s">
        <v>66</v>
      </c>
      <c r="J47" s="22">
        <v>3739</v>
      </c>
      <c r="K47" s="22">
        <v>1569</v>
      </c>
    </row>
    <row r="48" spans="1:11" s="6" customFormat="1" ht="19.95" customHeight="1" x14ac:dyDescent="0.25">
      <c r="A48" s="7">
        <v>45002</v>
      </c>
      <c r="B48" s="11">
        <v>930</v>
      </c>
      <c r="C48" s="27">
        <v>0.4</v>
      </c>
      <c r="D48" s="24">
        <v>4.1319444444444442E-3</v>
      </c>
      <c r="E48" s="9">
        <v>661</v>
      </c>
      <c r="F48" s="9">
        <v>4</v>
      </c>
      <c r="G48" s="9">
        <v>215</v>
      </c>
      <c r="H48" s="9">
        <v>50</v>
      </c>
      <c r="I48" s="24" t="s">
        <v>60</v>
      </c>
      <c r="J48" s="21">
        <v>2687</v>
      </c>
      <c r="K48" s="21">
        <v>1246</v>
      </c>
    </row>
    <row r="49" spans="1:11" s="6" customFormat="1" ht="19.95" customHeight="1" x14ac:dyDescent="0.25">
      <c r="A49" s="8">
        <v>45003</v>
      </c>
      <c r="B49" s="12">
        <v>448</v>
      </c>
      <c r="C49" s="28">
        <v>0.43</v>
      </c>
      <c r="D49" s="25">
        <v>5.2430555555555555E-3</v>
      </c>
      <c r="E49" s="10">
        <v>314</v>
      </c>
      <c r="F49" s="10">
        <v>0</v>
      </c>
      <c r="G49" s="10">
        <v>119</v>
      </c>
      <c r="H49" s="10">
        <v>14</v>
      </c>
      <c r="I49" s="25" t="s">
        <v>63</v>
      </c>
      <c r="J49" s="22">
        <v>1515</v>
      </c>
      <c r="K49" s="22">
        <v>781</v>
      </c>
    </row>
    <row r="50" spans="1:11" s="6" customFormat="1" ht="19.95" customHeight="1" x14ac:dyDescent="0.25">
      <c r="A50" s="7">
        <v>45004</v>
      </c>
      <c r="B50" s="11">
        <v>621</v>
      </c>
      <c r="C50" s="27">
        <v>0.4</v>
      </c>
      <c r="D50" s="24">
        <v>4.2939814814814811E-3</v>
      </c>
      <c r="E50" s="9">
        <v>398</v>
      </c>
      <c r="F50" s="9">
        <v>1</v>
      </c>
      <c r="G50" s="9">
        <v>188</v>
      </c>
      <c r="H50" s="9">
        <v>34</v>
      </c>
      <c r="I50" s="24" t="s">
        <v>46</v>
      </c>
      <c r="J50" s="21">
        <v>1914</v>
      </c>
      <c r="K50" s="21">
        <v>970</v>
      </c>
    </row>
    <row r="51" spans="1:11" s="6" customFormat="1" ht="19.95" customHeight="1" x14ac:dyDescent="0.25">
      <c r="A51" s="8">
        <v>45005</v>
      </c>
      <c r="B51" s="12">
        <v>1411</v>
      </c>
      <c r="C51" s="28">
        <v>0.38</v>
      </c>
      <c r="D51" s="25">
        <v>4.2129629629629626E-3</v>
      </c>
      <c r="E51" s="10">
        <v>1024</v>
      </c>
      <c r="F51" s="10">
        <v>2</v>
      </c>
      <c r="G51" s="10">
        <v>331</v>
      </c>
      <c r="H51" s="10">
        <v>54</v>
      </c>
      <c r="I51" s="25" t="s">
        <v>43</v>
      </c>
      <c r="J51" s="22">
        <v>4463</v>
      </c>
      <c r="K51" s="22">
        <v>2146</v>
      </c>
    </row>
    <row r="52" spans="1:11" s="6" customFormat="1" ht="19.95" customHeight="1" x14ac:dyDescent="0.25">
      <c r="A52" s="7">
        <v>45006</v>
      </c>
      <c r="B52" s="11">
        <v>1422</v>
      </c>
      <c r="C52" s="27">
        <v>0.37</v>
      </c>
      <c r="D52" s="24">
        <v>3.4375E-3</v>
      </c>
      <c r="E52" s="9">
        <v>1033</v>
      </c>
      <c r="F52" s="9">
        <v>5</v>
      </c>
      <c r="G52" s="9">
        <v>326</v>
      </c>
      <c r="H52" s="9">
        <v>58</v>
      </c>
      <c r="I52" s="24" t="s">
        <v>67</v>
      </c>
      <c r="J52" s="21">
        <v>4255</v>
      </c>
      <c r="K52" s="21">
        <v>1889</v>
      </c>
    </row>
    <row r="53" spans="1:11" s="6" customFormat="1" ht="19.95" customHeight="1" x14ac:dyDescent="0.25">
      <c r="A53" s="8">
        <v>45007</v>
      </c>
      <c r="B53" s="12">
        <v>1389</v>
      </c>
      <c r="C53" s="28">
        <v>0.44</v>
      </c>
      <c r="D53" s="25">
        <v>3.8078703703703707E-3</v>
      </c>
      <c r="E53" s="10">
        <v>755</v>
      </c>
      <c r="F53" s="10">
        <v>22</v>
      </c>
      <c r="G53" s="10">
        <v>474</v>
      </c>
      <c r="H53" s="10">
        <v>138</v>
      </c>
      <c r="I53" s="25" t="s">
        <v>68</v>
      </c>
      <c r="J53" s="22">
        <v>3761</v>
      </c>
      <c r="K53" s="22">
        <v>1759</v>
      </c>
    </row>
    <row r="54" spans="1:11" s="6" customFormat="1" ht="19.95" customHeight="1" x14ac:dyDescent="0.25">
      <c r="A54" s="7">
        <v>45008</v>
      </c>
      <c r="B54" s="11">
        <v>1285</v>
      </c>
      <c r="C54" s="27">
        <v>0.36</v>
      </c>
      <c r="D54" s="24">
        <v>3.9930555555555561E-3</v>
      </c>
      <c r="E54" s="9">
        <v>899</v>
      </c>
      <c r="F54" s="9">
        <v>39</v>
      </c>
      <c r="G54" s="9">
        <v>282</v>
      </c>
      <c r="H54" s="9">
        <v>65</v>
      </c>
      <c r="I54" s="24" t="s">
        <v>63</v>
      </c>
      <c r="J54" s="21">
        <v>3687</v>
      </c>
      <c r="K54" s="21">
        <v>2054</v>
      </c>
    </row>
    <row r="55" spans="1:11" s="6" customFormat="1" ht="19.95" customHeight="1" x14ac:dyDescent="0.25">
      <c r="A55" s="8">
        <v>45009</v>
      </c>
      <c r="B55" s="12">
        <v>1037</v>
      </c>
      <c r="C55" s="28">
        <v>0.38</v>
      </c>
      <c r="D55" s="25">
        <v>4.0162037037037033E-3</v>
      </c>
      <c r="E55" s="10">
        <v>701</v>
      </c>
      <c r="F55" s="10">
        <v>20</v>
      </c>
      <c r="G55" s="10">
        <v>272</v>
      </c>
      <c r="H55" s="10">
        <v>44</v>
      </c>
      <c r="I55" s="25" t="s">
        <v>69</v>
      </c>
      <c r="J55" s="22">
        <v>3101</v>
      </c>
      <c r="K55" s="22">
        <v>1392</v>
      </c>
    </row>
    <row r="56" spans="1:11" s="6" customFormat="1" ht="19.95" customHeight="1" x14ac:dyDescent="0.25">
      <c r="A56" s="7">
        <v>45010</v>
      </c>
      <c r="B56" s="11">
        <v>375</v>
      </c>
      <c r="C56" s="27">
        <v>0.49</v>
      </c>
      <c r="D56" s="24">
        <v>2.6504629629629625E-3</v>
      </c>
      <c r="E56" s="9">
        <v>237</v>
      </c>
      <c r="F56" s="9">
        <v>9</v>
      </c>
      <c r="G56" s="9">
        <v>104</v>
      </c>
      <c r="H56" s="9">
        <v>25</v>
      </c>
      <c r="I56" s="24" t="s">
        <v>48</v>
      </c>
      <c r="J56" s="21">
        <v>890</v>
      </c>
      <c r="K56" s="21">
        <v>372</v>
      </c>
    </row>
    <row r="57" spans="1:11" s="6" customFormat="1" ht="19.95" customHeight="1" x14ac:dyDescent="0.25">
      <c r="A57" s="8">
        <v>45011</v>
      </c>
      <c r="B57" s="12">
        <v>623</v>
      </c>
      <c r="C57" s="28">
        <v>0.4</v>
      </c>
      <c r="D57" s="25">
        <v>4.8032407407407407E-3</v>
      </c>
      <c r="E57" s="10">
        <v>412</v>
      </c>
      <c r="F57" s="10">
        <v>4</v>
      </c>
      <c r="G57" s="10">
        <v>180</v>
      </c>
      <c r="H57" s="10">
        <v>27</v>
      </c>
      <c r="I57" s="25" t="s">
        <v>41</v>
      </c>
      <c r="J57" s="22">
        <v>1974</v>
      </c>
      <c r="K57" s="22">
        <v>854</v>
      </c>
    </row>
    <row r="58" spans="1:11" s="6" customFormat="1" ht="19.95" customHeight="1" x14ac:dyDescent="0.25">
      <c r="A58" s="7">
        <v>45012</v>
      </c>
      <c r="B58" s="11">
        <v>1508</v>
      </c>
      <c r="C58" s="27">
        <v>0.36</v>
      </c>
      <c r="D58" s="24">
        <v>3.8541666666666668E-3</v>
      </c>
      <c r="E58" s="9">
        <v>1053</v>
      </c>
      <c r="F58" s="9">
        <v>11</v>
      </c>
      <c r="G58" s="9">
        <v>393</v>
      </c>
      <c r="H58" s="9">
        <v>51</v>
      </c>
      <c r="I58" s="24" t="s">
        <v>57</v>
      </c>
      <c r="J58" s="21">
        <v>4534</v>
      </c>
      <c r="K58" s="21">
        <v>1976</v>
      </c>
    </row>
    <row r="59" spans="1:11" s="6" customFormat="1" ht="19.95" customHeight="1" x14ac:dyDescent="0.25">
      <c r="A59" s="8">
        <v>45013</v>
      </c>
      <c r="B59" s="12">
        <v>1553</v>
      </c>
      <c r="C59" s="28">
        <v>0.37</v>
      </c>
      <c r="D59" s="25">
        <v>4.5717592592592589E-3</v>
      </c>
      <c r="E59" s="10">
        <v>1052</v>
      </c>
      <c r="F59" s="10">
        <v>13</v>
      </c>
      <c r="G59" s="10">
        <v>403</v>
      </c>
      <c r="H59" s="10">
        <v>85</v>
      </c>
      <c r="I59" s="25" t="s">
        <v>51</v>
      </c>
      <c r="J59" s="22">
        <v>4994</v>
      </c>
      <c r="K59" s="22">
        <v>2503</v>
      </c>
    </row>
    <row r="60" spans="1:11" s="6" customFormat="1" ht="19.95" customHeight="1" x14ac:dyDescent="0.25">
      <c r="A60" s="7">
        <v>45014</v>
      </c>
      <c r="B60" s="11">
        <v>1422</v>
      </c>
      <c r="C60" s="27">
        <v>0.41</v>
      </c>
      <c r="D60" s="24">
        <v>3.8541666666666668E-3</v>
      </c>
      <c r="E60" s="9">
        <v>951</v>
      </c>
      <c r="F60" s="9">
        <v>13</v>
      </c>
      <c r="G60" s="9">
        <v>368</v>
      </c>
      <c r="H60" s="9">
        <v>90</v>
      </c>
      <c r="I60" s="24" t="s">
        <v>70</v>
      </c>
      <c r="J60" s="21">
        <v>4256</v>
      </c>
      <c r="K60" s="21">
        <v>2093</v>
      </c>
    </row>
    <row r="61" spans="1:11" s="6" customFormat="1" ht="19.95" customHeight="1" x14ac:dyDescent="0.25">
      <c r="A61" s="8">
        <v>45015</v>
      </c>
      <c r="B61" s="12">
        <v>1442</v>
      </c>
      <c r="C61" s="28">
        <v>0.39</v>
      </c>
      <c r="D61" s="25">
        <v>3.5185185185185185E-3</v>
      </c>
      <c r="E61" s="10">
        <v>1039</v>
      </c>
      <c r="F61" s="10">
        <v>3</v>
      </c>
      <c r="G61" s="10">
        <v>314</v>
      </c>
      <c r="H61" s="10">
        <v>86</v>
      </c>
      <c r="I61" s="25" t="s">
        <v>69</v>
      </c>
      <c r="J61" s="22">
        <v>4232</v>
      </c>
      <c r="K61" s="22">
        <v>1912</v>
      </c>
    </row>
    <row r="62" spans="1:11" s="6" customFormat="1" ht="19.95" customHeight="1" x14ac:dyDescent="0.25">
      <c r="A62" s="7">
        <v>45016</v>
      </c>
      <c r="B62" s="11">
        <v>1011</v>
      </c>
      <c r="C62" s="27">
        <v>0.37</v>
      </c>
      <c r="D62" s="24">
        <v>3.8310185185185183E-3</v>
      </c>
      <c r="E62" s="9">
        <v>713</v>
      </c>
      <c r="F62" s="9">
        <v>4</v>
      </c>
      <c r="G62" s="9">
        <v>249</v>
      </c>
      <c r="H62" s="9">
        <v>45</v>
      </c>
      <c r="I62" s="24" t="s">
        <v>44</v>
      </c>
      <c r="J62" s="21">
        <v>2985</v>
      </c>
      <c r="K62" s="21">
        <v>1278</v>
      </c>
    </row>
    <row r="63" spans="1:11" s="6" customFormat="1" ht="19.95" customHeight="1" x14ac:dyDescent="0.25">
      <c r="A63" s="8">
        <v>45017</v>
      </c>
      <c r="B63" s="12">
        <v>452</v>
      </c>
      <c r="C63" s="28">
        <v>0.47</v>
      </c>
      <c r="D63" s="25">
        <v>3.2523148148148151E-3</v>
      </c>
      <c r="E63" s="10">
        <v>291</v>
      </c>
      <c r="F63" s="10">
        <v>2</v>
      </c>
      <c r="G63" s="10">
        <v>146</v>
      </c>
      <c r="H63" s="10">
        <v>13</v>
      </c>
      <c r="I63" s="25" t="s">
        <v>71</v>
      </c>
      <c r="J63" s="22">
        <v>1154</v>
      </c>
      <c r="K63" s="22">
        <v>535</v>
      </c>
    </row>
    <row r="64" spans="1:11" s="6" customFormat="1" ht="19.95" customHeight="1" x14ac:dyDescent="0.25">
      <c r="A64" s="7">
        <v>45018</v>
      </c>
      <c r="B64" s="11">
        <v>670</v>
      </c>
      <c r="C64" s="27">
        <v>0.4</v>
      </c>
      <c r="D64" s="24">
        <v>3.6689814814814814E-3</v>
      </c>
      <c r="E64" s="9">
        <v>471</v>
      </c>
      <c r="F64" s="9">
        <v>0</v>
      </c>
      <c r="G64" s="9">
        <v>161</v>
      </c>
      <c r="H64" s="9">
        <v>38</v>
      </c>
      <c r="I64" s="24" t="s">
        <v>40</v>
      </c>
      <c r="J64" s="21">
        <v>2013</v>
      </c>
      <c r="K64" s="21">
        <v>989</v>
      </c>
    </row>
    <row r="65" spans="1:11" s="6" customFormat="1" ht="19.95" customHeight="1" x14ac:dyDescent="0.25">
      <c r="A65" s="8">
        <v>45019</v>
      </c>
      <c r="B65" s="12">
        <v>1552</v>
      </c>
      <c r="C65" s="28">
        <v>0.34</v>
      </c>
      <c r="D65" s="25">
        <v>3.8425925925925923E-3</v>
      </c>
      <c r="E65" s="10">
        <v>1158</v>
      </c>
      <c r="F65" s="10">
        <v>14</v>
      </c>
      <c r="G65" s="10">
        <v>310</v>
      </c>
      <c r="H65" s="10">
        <v>70</v>
      </c>
      <c r="I65" s="25" t="s">
        <v>72</v>
      </c>
      <c r="J65" s="22">
        <v>4923</v>
      </c>
      <c r="K65" s="22">
        <v>2291</v>
      </c>
    </row>
    <row r="66" spans="1:11" s="6" customFormat="1" ht="19.95" customHeight="1" x14ac:dyDescent="0.25">
      <c r="A66" s="7">
        <v>45020</v>
      </c>
      <c r="B66" s="11">
        <v>1529</v>
      </c>
      <c r="C66" s="27">
        <v>0.37</v>
      </c>
      <c r="D66" s="24">
        <v>4.2708333333333339E-3</v>
      </c>
      <c r="E66" s="9">
        <v>1134</v>
      </c>
      <c r="F66" s="9">
        <v>16</v>
      </c>
      <c r="G66" s="9">
        <v>303</v>
      </c>
      <c r="H66" s="9">
        <v>76</v>
      </c>
      <c r="I66" s="24" t="s">
        <v>42</v>
      </c>
      <c r="J66" s="21">
        <v>4848</v>
      </c>
      <c r="K66" s="21">
        <v>1955</v>
      </c>
    </row>
    <row r="67" spans="1:11" s="6" customFormat="1" ht="19.95" customHeight="1" x14ac:dyDescent="0.25">
      <c r="A67" s="8">
        <v>45021</v>
      </c>
      <c r="B67" s="12">
        <v>1289</v>
      </c>
      <c r="C67" s="28">
        <v>0.4</v>
      </c>
      <c r="D67" s="25">
        <v>3.7384259259259263E-3</v>
      </c>
      <c r="E67" s="10">
        <v>866</v>
      </c>
      <c r="F67" s="10">
        <v>12</v>
      </c>
      <c r="G67" s="10">
        <v>315</v>
      </c>
      <c r="H67" s="10">
        <v>96</v>
      </c>
      <c r="I67" s="25" t="s">
        <v>73</v>
      </c>
      <c r="J67" s="22">
        <v>3300</v>
      </c>
      <c r="K67" s="22">
        <v>1862</v>
      </c>
    </row>
    <row r="68" spans="1:11" s="6" customFormat="1" ht="19.95" customHeight="1" x14ac:dyDescent="0.25">
      <c r="A68" s="7">
        <v>45022</v>
      </c>
      <c r="B68" s="11">
        <v>1383</v>
      </c>
      <c r="C68" s="27">
        <v>0.38</v>
      </c>
      <c r="D68" s="24">
        <v>3.425925925925926E-3</v>
      </c>
      <c r="E68" s="9">
        <v>990</v>
      </c>
      <c r="F68" s="9">
        <v>5</v>
      </c>
      <c r="G68" s="9">
        <v>325</v>
      </c>
      <c r="H68" s="9">
        <v>63</v>
      </c>
      <c r="I68" s="24" t="s">
        <v>52</v>
      </c>
      <c r="J68" s="21">
        <v>4241</v>
      </c>
      <c r="K68" s="21">
        <v>1620</v>
      </c>
    </row>
    <row r="69" spans="1:11" s="6" customFormat="1" ht="19.95" customHeight="1" x14ac:dyDescent="0.25">
      <c r="A69" s="8">
        <v>45023</v>
      </c>
      <c r="B69" s="12">
        <v>1065</v>
      </c>
      <c r="C69" s="28">
        <v>0.39</v>
      </c>
      <c r="D69" s="25">
        <v>4.4212962962962956E-3</v>
      </c>
      <c r="E69" s="10">
        <v>747</v>
      </c>
      <c r="F69" s="10">
        <v>6</v>
      </c>
      <c r="G69" s="10">
        <v>277</v>
      </c>
      <c r="H69" s="10">
        <v>35</v>
      </c>
      <c r="I69" s="25" t="s">
        <v>61</v>
      </c>
      <c r="J69" s="22">
        <v>3279</v>
      </c>
      <c r="K69" s="22">
        <v>1232</v>
      </c>
    </row>
    <row r="70" spans="1:11" s="6" customFormat="1" ht="19.95" customHeight="1" x14ac:dyDescent="0.25">
      <c r="A70" s="7">
        <v>45024</v>
      </c>
      <c r="B70" s="11">
        <v>308</v>
      </c>
      <c r="C70" s="27">
        <v>0.52</v>
      </c>
      <c r="D70" s="24">
        <v>4.1898148148148146E-3</v>
      </c>
      <c r="E70" s="9">
        <v>193</v>
      </c>
      <c r="F70" s="9">
        <v>2</v>
      </c>
      <c r="G70" s="9">
        <v>103</v>
      </c>
      <c r="H70" s="9">
        <v>10</v>
      </c>
      <c r="I70" s="24" t="s">
        <v>74</v>
      </c>
      <c r="J70" s="21">
        <v>862</v>
      </c>
      <c r="K70" s="21">
        <v>408</v>
      </c>
    </row>
    <row r="71" spans="1:11" s="6" customFormat="1" ht="19.95" customHeight="1" x14ac:dyDescent="0.25">
      <c r="A71" s="8">
        <v>45025</v>
      </c>
      <c r="B71" s="12">
        <v>293</v>
      </c>
      <c r="C71" s="28">
        <v>0.46</v>
      </c>
      <c r="D71" s="25">
        <v>3.8657407407407408E-3</v>
      </c>
      <c r="E71" s="10">
        <v>176</v>
      </c>
      <c r="F71" s="10">
        <v>2</v>
      </c>
      <c r="G71" s="10">
        <v>101</v>
      </c>
      <c r="H71" s="10">
        <v>14</v>
      </c>
      <c r="I71" s="25" t="s">
        <v>44</v>
      </c>
      <c r="J71" s="22">
        <v>871</v>
      </c>
      <c r="K71" s="22">
        <v>332</v>
      </c>
    </row>
    <row r="72" spans="1:11" s="6" customFormat="1" ht="19.95" customHeight="1" x14ac:dyDescent="0.25">
      <c r="A72" s="7">
        <v>45026</v>
      </c>
      <c r="B72" s="11">
        <v>657</v>
      </c>
      <c r="C72" s="27">
        <v>0.44</v>
      </c>
      <c r="D72" s="24">
        <v>3.530092592592592E-3</v>
      </c>
      <c r="E72" s="9">
        <v>430</v>
      </c>
      <c r="F72" s="9">
        <v>5</v>
      </c>
      <c r="G72" s="9">
        <v>193</v>
      </c>
      <c r="H72" s="9">
        <v>28</v>
      </c>
      <c r="I72" s="24" t="s">
        <v>75</v>
      </c>
      <c r="J72" s="21">
        <v>1782</v>
      </c>
      <c r="K72" s="21">
        <v>854</v>
      </c>
    </row>
    <row r="73" spans="1:11" s="6" customFormat="1" ht="19.95" customHeight="1" x14ac:dyDescent="0.25">
      <c r="A73" s="8">
        <v>45027</v>
      </c>
      <c r="B73" s="12">
        <v>1287</v>
      </c>
      <c r="C73" s="28">
        <v>0.33</v>
      </c>
      <c r="D73" s="25">
        <v>4.1666666666666666E-3</v>
      </c>
      <c r="E73" s="10">
        <v>986</v>
      </c>
      <c r="F73" s="10">
        <v>5</v>
      </c>
      <c r="G73" s="10">
        <v>258</v>
      </c>
      <c r="H73" s="10">
        <v>38</v>
      </c>
      <c r="I73" s="25" t="s">
        <v>76</v>
      </c>
      <c r="J73" s="22">
        <v>4022</v>
      </c>
      <c r="K73" s="22">
        <v>1775</v>
      </c>
    </row>
    <row r="74" spans="1:11" s="6" customFormat="1" ht="19.95" customHeight="1" x14ac:dyDescent="0.25">
      <c r="A74" s="7">
        <v>45028</v>
      </c>
      <c r="B74" s="11">
        <v>1280</v>
      </c>
      <c r="C74" s="27">
        <v>0.38</v>
      </c>
      <c r="D74" s="24">
        <v>4.7222222222222223E-3</v>
      </c>
      <c r="E74" s="9">
        <v>922</v>
      </c>
      <c r="F74" s="9">
        <v>14</v>
      </c>
      <c r="G74" s="9">
        <v>275</v>
      </c>
      <c r="H74" s="9">
        <v>69</v>
      </c>
      <c r="I74" s="24" t="s">
        <v>48</v>
      </c>
      <c r="J74" s="21">
        <v>4111</v>
      </c>
      <c r="K74" s="21">
        <v>1757</v>
      </c>
    </row>
    <row r="75" spans="1:11" s="6" customFormat="1" ht="19.95" customHeight="1" x14ac:dyDescent="0.25">
      <c r="A75" s="8">
        <v>45029</v>
      </c>
      <c r="B75" s="12">
        <v>1355</v>
      </c>
      <c r="C75" s="28">
        <v>0.37</v>
      </c>
      <c r="D75" s="25">
        <v>4.1203703703703706E-3</v>
      </c>
      <c r="E75" s="10">
        <v>915</v>
      </c>
      <c r="F75" s="10">
        <v>17</v>
      </c>
      <c r="G75" s="10">
        <v>332</v>
      </c>
      <c r="H75" s="10">
        <v>91</v>
      </c>
      <c r="I75" s="25" t="s">
        <v>51</v>
      </c>
      <c r="J75" s="22">
        <v>3884</v>
      </c>
      <c r="K75" s="22">
        <v>1709</v>
      </c>
    </row>
    <row r="76" spans="1:11" s="6" customFormat="1" ht="19.95" customHeight="1" x14ac:dyDescent="0.25">
      <c r="A76" s="7">
        <v>45030</v>
      </c>
      <c r="B76" s="11">
        <v>998</v>
      </c>
      <c r="C76" s="27">
        <v>0.38</v>
      </c>
      <c r="D76" s="24">
        <v>3.5185185185185185E-3</v>
      </c>
      <c r="E76" s="9">
        <v>702</v>
      </c>
      <c r="F76" s="9">
        <v>9</v>
      </c>
      <c r="G76" s="9">
        <v>233</v>
      </c>
      <c r="H76" s="9">
        <v>54</v>
      </c>
      <c r="I76" s="24" t="s">
        <v>45</v>
      </c>
      <c r="J76" s="21">
        <v>2636</v>
      </c>
      <c r="K76" s="21">
        <v>1328</v>
      </c>
    </row>
    <row r="77" spans="1:11" s="6" customFormat="1" ht="19.95" customHeight="1" x14ac:dyDescent="0.25">
      <c r="A77" s="8">
        <v>45031</v>
      </c>
      <c r="B77" s="12">
        <v>395</v>
      </c>
      <c r="C77" s="28">
        <v>0.42</v>
      </c>
      <c r="D77" s="25">
        <v>3.5763888888888894E-3</v>
      </c>
      <c r="E77" s="10">
        <v>258</v>
      </c>
      <c r="F77" s="10">
        <v>3</v>
      </c>
      <c r="G77" s="10">
        <v>115</v>
      </c>
      <c r="H77" s="10">
        <v>19</v>
      </c>
      <c r="I77" s="25" t="s">
        <v>48</v>
      </c>
      <c r="J77" s="22">
        <v>954</v>
      </c>
      <c r="K77" s="22">
        <v>529</v>
      </c>
    </row>
    <row r="78" spans="1:11" s="6" customFormat="1" ht="19.95" customHeight="1" x14ac:dyDescent="0.25">
      <c r="A78" s="7">
        <v>45032</v>
      </c>
      <c r="B78" s="11">
        <v>478</v>
      </c>
      <c r="C78" s="27">
        <v>0.43</v>
      </c>
      <c r="D78" s="24">
        <v>3.37962962962963E-3</v>
      </c>
      <c r="E78" s="9">
        <v>316</v>
      </c>
      <c r="F78" s="9">
        <v>5</v>
      </c>
      <c r="G78" s="9">
        <v>131</v>
      </c>
      <c r="H78" s="9">
        <v>26</v>
      </c>
      <c r="I78" s="24" t="s">
        <v>77</v>
      </c>
      <c r="J78" s="21">
        <v>1179</v>
      </c>
      <c r="K78" s="21">
        <v>434</v>
      </c>
    </row>
    <row r="79" spans="1:11" s="6" customFormat="1" ht="19.95" customHeight="1" x14ac:dyDescent="0.25">
      <c r="A79" s="8">
        <v>45033</v>
      </c>
      <c r="B79" s="12">
        <v>1038</v>
      </c>
      <c r="C79" s="28">
        <v>0.44</v>
      </c>
      <c r="D79" s="25">
        <v>3.5069444444444445E-3</v>
      </c>
      <c r="E79" s="10">
        <v>730</v>
      </c>
      <c r="F79" s="10">
        <v>4</v>
      </c>
      <c r="G79" s="10">
        <v>267</v>
      </c>
      <c r="H79" s="10">
        <v>37</v>
      </c>
      <c r="I79" s="25" t="s">
        <v>78</v>
      </c>
      <c r="J79" s="22">
        <v>2376</v>
      </c>
      <c r="K79" s="22">
        <v>1011</v>
      </c>
    </row>
    <row r="80" spans="1:11" s="6" customFormat="1" ht="19.95" customHeight="1" x14ac:dyDescent="0.25">
      <c r="A80" s="7">
        <v>45034</v>
      </c>
      <c r="B80" s="11">
        <v>1038</v>
      </c>
      <c r="C80" s="27">
        <v>0.42</v>
      </c>
      <c r="D80" s="24">
        <v>3.5879629629629629E-3</v>
      </c>
      <c r="E80" s="9">
        <v>777</v>
      </c>
      <c r="F80" s="9">
        <v>4</v>
      </c>
      <c r="G80" s="9">
        <v>221</v>
      </c>
      <c r="H80" s="9">
        <v>36</v>
      </c>
      <c r="I80" s="24" t="s">
        <v>79</v>
      </c>
      <c r="J80" s="21">
        <v>2674</v>
      </c>
      <c r="K80" s="21">
        <v>987</v>
      </c>
    </row>
    <row r="81" spans="1:11" s="6" customFormat="1" ht="19.95" customHeight="1" x14ac:dyDescent="0.25">
      <c r="A81" s="8">
        <v>45035</v>
      </c>
      <c r="B81" s="12">
        <v>794</v>
      </c>
      <c r="C81" s="28">
        <v>0.41</v>
      </c>
      <c r="D81" s="25">
        <v>3.2060185185185191E-3</v>
      </c>
      <c r="E81" s="10">
        <v>580</v>
      </c>
      <c r="F81" s="10">
        <v>2</v>
      </c>
      <c r="G81" s="10">
        <v>173</v>
      </c>
      <c r="H81" s="10">
        <v>39</v>
      </c>
      <c r="I81" s="25" t="s">
        <v>53</v>
      </c>
      <c r="J81" s="22">
        <v>1922</v>
      </c>
      <c r="K81" s="22">
        <v>850</v>
      </c>
    </row>
    <row r="82" spans="1:11" s="6" customFormat="1" ht="19.95" customHeight="1" x14ac:dyDescent="0.25">
      <c r="A82" s="7">
        <v>45036</v>
      </c>
      <c r="B82" s="11">
        <v>802</v>
      </c>
      <c r="C82" s="27">
        <v>0.45</v>
      </c>
      <c r="D82" s="24">
        <v>3.6342592592592594E-3</v>
      </c>
      <c r="E82" s="9">
        <v>586</v>
      </c>
      <c r="F82" s="9">
        <v>3</v>
      </c>
      <c r="G82" s="9">
        <v>182</v>
      </c>
      <c r="H82" s="9">
        <v>31</v>
      </c>
      <c r="I82" s="24" t="s">
        <v>80</v>
      </c>
      <c r="J82" s="21">
        <v>1893</v>
      </c>
      <c r="K82" s="21">
        <v>831</v>
      </c>
    </row>
    <row r="83" spans="1:11" s="6" customFormat="1" ht="19.95" customHeight="1" x14ac:dyDescent="0.25">
      <c r="A83" s="8">
        <v>45037</v>
      </c>
      <c r="B83" s="12">
        <v>574</v>
      </c>
      <c r="C83" s="28">
        <v>0.44</v>
      </c>
      <c r="D83" s="25">
        <v>5.0231481481481481E-3</v>
      </c>
      <c r="E83" s="10">
        <v>408</v>
      </c>
      <c r="F83" s="10">
        <v>2</v>
      </c>
      <c r="G83" s="10">
        <v>157</v>
      </c>
      <c r="H83" s="10">
        <v>7</v>
      </c>
      <c r="I83" s="25" t="s">
        <v>65</v>
      </c>
      <c r="J83" s="22">
        <v>1843</v>
      </c>
      <c r="K83" s="22">
        <v>608</v>
      </c>
    </row>
    <row r="84" spans="1:11" s="6" customFormat="1" ht="19.95" customHeight="1" x14ac:dyDescent="0.25">
      <c r="A84" s="7">
        <v>45038</v>
      </c>
      <c r="B84" s="11">
        <v>290</v>
      </c>
      <c r="C84" s="27">
        <v>0.45</v>
      </c>
      <c r="D84" s="24">
        <v>4.386574074074074E-3</v>
      </c>
      <c r="E84" s="9">
        <v>183</v>
      </c>
      <c r="F84" s="9">
        <v>5</v>
      </c>
      <c r="G84" s="9">
        <v>92</v>
      </c>
      <c r="H84" s="9">
        <v>10</v>
      </c>
      <c r="I84" s="24" t="s">
        <v>68</v>
      </c>
      <c r="J84" s="21">
        <v>754</v>
      </c>
      <c r="K84" s="21">
        <v>339</v>
      </c>
    </row>
    <row r="85" spans="1:11" s="6" customFormat="1" ht="19.95" customHeight="1" x14ac:dyDescent="0.25">
      <c r="A85" s="8">
        <v>45039</v>
      </c>
      <c r="B85" s="12">
        <v>427</v>
      </c>
      <c r="C85" s="28">
        <v>0.44</v>
      </c>
      <c r="D85" s="25">
        <v>3.2986111111111111E-3</v>
      </c>
      <c r="E85" s="10">
        <v>310</v>
      </c>
      <c r="F85" s="10">
        <v>0</v>
      </c>
      <c r="G85" s="10">
        <v>104</v>
      </c>
      <c r="H85" s="10">
        <v>13</v>
      </c>
      <c r="I85" s="25" t="s">
        <v>49</v>
      </c>
      <c r="J85" s="22">
        <v>977</v>
      </c>
      <c r="K85" s="22">
        <v>476</v>
      </c>
    </row>
    <row r="86" spans="1:11" s="6" customFormat="1" ht="19.95" customHeight="1" x14ac:dyDescent="0.25">
      <c r="A86" s="7">
        <v>45040</v>
      </c>
      <c r="B86" s="11">
        <v>792</v>
      </c>
      <c r="C86" s="27">
        <v>0.4</v>
      </c>
      <c r="D86" s="24">
        <v>4.2361111111111106E-3</v>
      </c>
      <c r="E86" s="9">
        <v>570</v>
      </c>
      <c r="F86" s="9">
        <v>1</v>
      </c>
      <c r="G86" s="9">
        <v>197</v>
      </c>
      <c r="H86" s="9">
        <v>24</v>
      </c>
      <c r="I86" s="24" t="s">
        <v>40</v>
      </c>
      <c r="J86" s="21">
        <v>2221</v>
      </c>
      <c r="K86" s="21">
        <v>1052</v>
      </c>
    </row>
    <row r="87" spans="1:11" s="6" customFormat="1" ht="19.95" customHeight="1" x14ac:dyDescent="0.25">
      <c r="A87" s="8">
        <v>45041</v>
      </c>
      <c r="B87" s="12">
        <v>849</v>
      </c>
      <c r="C87" s="28">
        <v>0.43</v>
      </c>
      <c r="D87" s="25">
        <v>3.8888888888888883E-3</v>
      </c>
      <c r="E87" s="10">
        <v>620</v>
      </c>
      <c r="F87" s="10">
        <v>23</v>
      </c>
      <c r="G87" s="10">
        <v>184</v>
      </c>
      <c r="H87" s="10">
        <v>22</v>
      </c>
      <c r="I87" s="25" t="s">
        <v>81</v>
      </c>
      <c r="J87" s="22">
        <v>2246</v>
      </c>
      <c r="K87" s="22">
        <v>985</v>
      </c>
    </row>
    <row r="88" spans="1:11" s="6" customFormat="1" ht="19.95" customHeight="1" x14ac:dyDescent="0.25">
      <c r="A88" s="7">
        <v>45042</v>
      </c>
      <c r="B88" s="11">
        <v>722</v>
      </c>
      <c r="C88" s="27">
        <v>0.43</v>
      </c>
      <c r="D88" s="24">
        <v>4.2361111111111106E-3</v>
      </c>
      <c r="E88" s="9">
        <v>530</v>
      </c>
      <c r="F88" s="9">
        <v>9</v>
      </c>
      <c r="G88" s="9">
        <v>161</v>
      </c>
      <c r="H88" s="9">
        <v>22</v>
      </c>
      <c r="I88" s="24" t="s">
        <v>82</v>
      </c>
      <c r="J88" s="21">
        <v>1957</v>
      </c>
      <c r="K88" s="21">
        <v>1005</v>
      </c>
    </row>
    <row r="89" spans="1:11" s="6" customFormat="1" ht="19.95" customHeight="1" x14ac:dyDescent="0.25">
      <c r="A89" s="8">
        <v>45043</v>
      </c>
      <c r="B89" s="12">
        <v>750</v>
      </c>
      <c r="C89" s="28">
        <v>0.42</v>
      </c>
      <c r="D89" s="25">
        <v>3.645833333333333E-3</v>
      </c>
      <c r="E89" s="10">
        <v>555</v>
      </c>
      <c r="F89" s="10">
        <v>5</v>
      </c>
      <c r="G89" s="10">
        <v>157</v>
      </c>
      <c r="H89" s="10">
        <v>33</v>
      </c>
      <c r="I89" s="25" t="s">
        <v>44</v>
      </c>
      <c r="J89" s="22">
        <v>2138</v>
      </c>
      <c r="K89" s="22">
        <v>1055</v>
      </c>
    </row>
    <row r="90" spans="1:11" s="6" customFormat="1" ht="19.95" customHeight="1" x14ac:dyDescent="0.25">
      <c r="A90" s="7">
        <v>45044</v>
      </c>
      <c r="B90" s="11">
        <v>562</v>
      </c>
      <c r="C90" s="27">
        <v>0.44</v>
      </c>
      <c r="D90" s="24">
        <v>2.9513888888888888E-3</v>
      </c>
      <c r="E90" s="9">
        <v>397</v>
      </c>
      <c r="F90" s="9">
        <v>6</v>
      </c>
      <c r="G90" s="9">
        <v>142</v>
      </c>
      <c r="H90" s="9">
        <v>17</v>
      </c>
      <c r="I90" s="24" t="s">
        <v>68</v>
      </c>
      <c r="J90" s="21">
        <v>1492</v>
      </c>
      <c r="K90" s="21">
        <v>696</v>
      </c>
    </row>
    <row r="91" spans="1:11" s="6" customFormat="1" ht="19.95" customHeight="1" x14ac:dyDescent="0.25">
      <c r="A91" s="8">
        <v>45045</v>
      </c>
      <c r="B91" s="12">
        <v>241</v>
      </c>
      <c r="C91" s="28">
        <v>0.52</v>
      </c>
      <c r="D91" s="25">
        <v>2.9513888888888888E-3</v>
      </c>
      <c r="E91" s="10">
        <v>159</v>
      </c>
      <c r="F91" s="10">
        <v>1</v>
      </c>
      <c r="G91" s="10">
        <v>76</v>
      </c>
      <c r="H91" s="10">
        <v>5</v>
      </c>
      <c r="I91" s="25" t="s">
        <v>83</v>
      </c>
      <c r="J91" s="22">
        <v>667</v>
      </c>
      <c r="K91" s="22">
        <v>207</v>
      </c>
    </row>
    <row r="92" spans="1:11" s="6" customFormat="1" ht="19.95" customHeight="1" x14ac:dyDescent="0.25">
      <c r="A92" s="7">
        <v>45046</v>
      </c>
      <c r="B92" s="11">
        <v>357</v>
      </c>
      <c r="C92" s="27">
        <v>0.48</v>
      </c>
      <c r="D92" s="24">
        <v>4.0509259259259257E-3</v>
      </c>
      <c r="E92" s="9">
        <v>243</v>
      </c>
      <c r="F92" s="9">
        <v>0</v>
      </c>
      <c r="G92" s="9">
        <v>96</v>
      </c>
      <c r="H92" s="9">
        <v>18</v>
      </c>
      <c r="I92" s="24" t="s">
        <v>51</v>
      </c>
      <c r="J92" s="21">
        <v>852</v>
      </c>
      <c r="K92" s="21">
        <v>397</v>
      </c>
    </row>
    <row r="93" spans="1:11" s="6" customFormat="1" ht="19.95" customHeight="1" x14ac:dyDescent="0.25">
      <c r="A93" s="8">
        <v>45047</v>
      </c>
      <c r="B93" s="12">
        <v>710</v>
      </c>
      <c r="C93" s="28">
        <v>0.45</v>
      </c>
      <c r="D93" s="25">
        <v>4.9305555555555552E-3</v>
      </c>
      <c r="E93" s="10">
        <v>514</v>
      </c>
      <c r="F93" s="10">
        <v>1</v>
      </c>
      <c r="G93" s="10">
        <v>162</v>
      </c>
      <c r="H93" s="10">
        <v>33</v>
      </c>
      <c r="I93" s="25" t="s">
        <v>67</v>
      </c>
      <c r="J93" s="22">
        <v>2147</v>
      </c>
      <c r="K93" s="22">
        <v>1416</v>
      </c>
    </row>
    <row r="94" spans="1:11" s="6" customFormat="1" ht="19.95" customHeight="1" x14ac:dyDescent="0.25">
      <c r="A94" s="7">
        <v>45048</v>
      </c>
      <c r="B94" s="11">
        <v>1225</v>
      </c>
      <c r="C94" s="27">
        <v>0.37</v>
      </c>
      <c r="D94" s="24">
        <v>4.0393518518518521E-3</v>
      </c>
      <c r="E94" s="9">
        <v>925</v>
      </c>
      <c r="F94" s="9">
        <v>1</v>
      </c>
      <c r="G94" s="9">
        <v>264</v>
      </c>
      <c r="H94" s="9">
        <v>35</v>
      </c>
      <c r="I94" s="24" t="s">
        <v>64</v>
      </c>
      <c r="J94" s="21">
        <v>3330</v>
      </c>
      <c r="K94" s="21">
        <v>1353</v>
      </c>
    </row>
    <row r="95" spans="1:11" s="6" customFormat="1" ht="19.95" customHeight="1" x14ac:dyDescent="0.25">
      <c r="A95" s="8">
        <v>45049</v>
      </c>
      <c r="B95" s="12">
        <v>1021</v>
      </c>
      <c r="C95" s="28">
        <v>0.41</v>
      </c>
      <c r="D95" s="25">
        <v>4.5254629629629629E-3</v>
      </c>
      <c r="E95" s="10">
        <v>738</v>
      </c>
      <c r="F95" s="10">
        <v>4</v>
      </c>
      <c r="G95" s="10">
        <v>236</v>
      </c>
      <c r="H95" s="10">
        <v>43</v>
      </c>
      <c r="I95" s="25" t="s">
        <v>84</v>
      </c>
      <c r="J95" s="22">
        <v>2782</v>
      </c>
      <c r="K95" s="22">
        <v>1359</v>
      </c>
    </row>
    <row r="96" spans="1:11" s="6" customFormat="1" ht="19.95" customHeight="1" x14ac:dyDescent="0.25">
      <c r="A96" s="7">
        <v>45050</v>
      </c>
      <c r="B96" s="11">
        <v>1176</v>
      </c>
      <c r="C96" s="27">
        <v>0.38</v>
      </c>
      <c r="D96" s="24">
        <v>4.2013888888888891E-3</v>
      </c>
      <c r="E96" s="9">
        <v>919</v>
      </c>
      <c r="F96" s="9">
        <v>3</v>
      </c>
      <c r="G96" s="9">
        <v>211</v>
      </c>
      <c r="H96" s="9">
        <v>43</v>
      </c>
      <c r="I96" s="24" t="s">
        <v>85</v>
      </c>
      <c r="J96" s="21">
        <v>3320</v>
      </c>
      <c r="K96" s="21">
        <v>1404</v>
      </c>
    </row>
    <row r="97" spans="1:11" s="6" customFormat="1" ht="19.95" customHeight="1" x14ac:dyDescent="0.25">
      <c r="A97" s="8">
        <v>45051</v>
      </c>
      <c r="B97" s="12">
        <v>858</v>
      </c>
      <c r="C97" s="28">
        <v>0.41</v>
      </c>
      <c r="D97" s="25">
        <v>3.2407407407407406E-3</v>
      </c>
      <c r="E97" s="10">
        <v>667</v>
      </c>
      <c r="F97" s="10">
        <v>1</v>
      </c>
      <c r="G97" s="10">
        <v>167</v>
      </c>
      <c r="H97" s="10">
        <v>23</v>
      </c>
      <c r="I97" s="25" t="s">
        <v>59</v>
      </c>
      <c r="J97" s="22">
        <v>2321</v>
      </c>
      <c r="K97" s="22">
        <v>1232</v>
      </c>
    </row>
    <row r="98" spans="1:11" s="6" customFormat="1" ht="19.95" customHeight="1" x14ac:dyDescent="0.25">
      <c r="A98" s="7">
        <v>45052</v>
      </c>
      <c r="B98" s="11">
        <v>308</v>
      </c>
      <c r="C98" s="27">
        <v>0.51</v>
      </c>
      <c r="D98" s="24">
        <v>4.0740740740740746E-3</v>
      </c>
      <c r="E98" s="9">
        <v>203</v>
      </c>
      <c r="F98" s="9">
        <v>1</v>
      </c>
      <c r="G98" s="9">
        <v>95</v>
      </c>
      <c r="H98" s="9">
        <v>9</v>
      </c>
      <c r="I98" s="24" t="s">
        <v>47</v>
      </c>
      <c r="J98" s="21">
        <v>767</v>
      </c>
      <c r="K98" s="21">
        <v>331</v>
      </c>
    </row>
    <row r="99" spans="1:11" s="6" customFormat="1" ht="19.95" customHeight="1" x14ac:dyDescent="0.25">
      <c r="A99" s="8">
        <v>45053</v>
      </c>
      <c r="B99" s="12">
        <v>407</v>
      </c>
      <c r="C99" s="28">
        <v>0.49</v>
      </c>
      <c r="D99" s="25">
        <v>4.409722222222222E-3</v>
      </c>
      <c r="E99" s="10">
        <v>298</v>
      </c>
      <c r="F99" s="10">
        <v>0</v>
      </c>
      <c r="G99" s="10">
        <v>94</v>
      </c>
      <c r="H99" s="10">
        <v>15</v>
      </c>
      <c r="I99" s="25" t="s">
        <v>43</v>
      </c>
      <c r="J99" s="22">
        <v>1065</v>
      </c>
      <c r="K99" s="22">
        <v>429</v>
      </c>
    </row>
    <row r="100" spans="1:11" s="6" customFormat="1" ht="19.95" customHeight="1" x14ac:dyDescent="0.25">
      <c r="A100" s="7">
        <v>45054</v>
      </c>
      <c r="B100" s="11">
        <v>715</v>
      </c>
      <c r="C100" s="27">
        <v>0.47</v>
      </c>
      <c r="D100" s="24">
        <v>3.5185185185185185E-3</v>
      </c>
      <c r="E100" s="9">
        <v>524</v>
      </c>
      <c r="F100" s="9">
        <v>0</v>
      </c>
      <c r="G100" s="9">
        <v>161</v>
      </c>
      <c r="H100" s="9">
        <v>30</v>
      </c>
      <c r="I100" s="24" t="s">
        <v>79</v>
      </c>
      <c r="J100" s="21">
        <v>1874</v>
      </c>
      <c r="K100" s="21">
        <v>853</v>
      </c>
    </row>
    <row r="101" spans="1:11" s="6" customFormat="1" ht="19.95" customHeight="1" x14ac:dyDescent="0.25">
      <c r="A101" s="8">
        <v>45055</v>
      </c>
      <c r="B101" s="12">
        <v>1666</v>
      </c>
      <c r="C101" s="28">
        <v>0.36</v>
      </c>
      <c r="D101" s="25">
        <v>3.7847222222222223E-3</v>
      </c>
      <c r="E101" s="10">
        <v>1254</v>
      </c>
      <c r="F101" s="10">
        <v>3</v>
      </c>
      <c r="G101" s="10">
        <v>333</v>
      </c>
      <c r="H101" s="10">
        <v>76</v>
      </c>
      <c r="I101" s="25" t="s">
        <v>57</v>
      </c>
      <c r="J101" s="22">
        <v>4562</v>
      </c>
      <c r="K101" s="22">
        <v>2169</v>
      </c>
    </row>
    <row r="102" spans="1:11" s="6" customFormat="1" ht="19.95" customHeight="1" x14ac:dyDescent="0.25">
      <c r="A102" s="7">
        <v>45056</v>
      </c>
      <c r="B102" s="11">
        <v>1548</v>
      </c>
      <c r="C102" s="27">
        <v>0.38</v>
      </c>
      <c r="D102" s="24">
        <v>4.1666666666666666E-3</v>
      </c>
      <c r="E102" s="9">
        <v>1058</v>
      </c>
      <c r="F102" s="9">
        <v>4</v>
      </c>
      <c r="G102" s="9">
        <v>366</v>
      </c>
      <c r="H102" s="9">
        <v>120</v>
      </c>
      <c r="I102" s="24" t="s">
        <v>78</v>
      </c>
      <c r="J102" s="21">
        <v>3792</v>
      </c>
      <c r="K102" s="21">
        <v>2018</v>
      </c>
    </row>
    <row r="103" spans="1:11" s="6" customFormat="1" ht="19.95" customHeight="1" x14ac:dyDescent="0.25">
      <c r="A103" s="8">
        <v>45057</v>
      </c>
      <c r="B103" s="12">
        <v>1457</v>
      </c>
      <c r="C103" s="28">
        <v>0.36</v>
      </c>
      <c r="D103" s="25">
        <v>3.6921296296296298E-3</v>
      </c>
      <c r="E103" s="10">
        <v>1107</v>
      </c>
      <c r="F103" s="10">
        <v>0</v>
      </c>
      <c r="G103" s="10">
        <v>298</v>
      </c>
      <c r="H103" s="10">
        <v>52</v>
      </c>
      <c r="I103" s="25" t="s">
        <v>68</v>
      </c>
      <c r="J103" s="22">
        <v>3940</v>
      </c>
      <c r="K103" s="22">
        <v>1896</v>
      </c>
    </row>
    <row r="104" spans="1:11" s="6" customFormat="1" ht="19.95" customHeight="1" x14ac:dyDescent="0.25">
      <c r="A104" s="7">
        <v>45058</v>
      </c>
      <c r="B104" s="11">
        <v>1028</v>
      </c>
      <c r="C104" s="27">
        <v>0.37</v>
      </c>
      <c r="D104" s="24">
        <v>3.3101851851851851E-3</v>
      </c>
      <c r="E104" s="9">
        <v>755</v>
      </c>
      <c r="F104" s="9">
        <v>2</v>
      </c>
      <c r="G104" s="9">
        <v>226</v>
      </c>
      <c r="H104" s="9">
        <v>45</v>
      </c>
      <c r="I104" s="24" t="s">
        <v>69</v>
      </c>
      <c r="J104" s="21">
        <v>2713</v>
      </c>
      <c r="K104" s="21">
        <v>1194</v>
      </c>
    </row>
    <row r="105" spans="1:11" s="6" customFormat="1" ht="19.95" customHeight="1" x14ac:dyDescent="0.25">
      <c r="A105" s="8">
        <v>45059</v>
      </c>
      <c r="B105" s="12">
        <v>409</v>
      </c>
      <c r="C105" s="28">
        <v>0.46</v>
      </c>
      <c r="D105" s="25">
        <v>2.4305555555555556E-3</v>
      </c>
      <c r="E105" s="10">
        <v>285</v>
      </c>
      <c r="F105" s="10">
        <v>0</v>
      </c>
      <c r="G105" s="10">
        <v>110</v>
      </c>
      <c r="H105" s="10">
        <v>14</v>
      </c>
      <c r="I105" s="25" t="s">
        <v>74</v>
      </c>
      <c r="J105" s="22">
        <v>1051</v>
      </c>
      <c r="K105" s="22">
        <v>546</v>
      </c>
    </row>
    <row r="106" spans="1:11" s="6" customFormat="1" ht="19.95" customHeight="1" x14ac:dyDescent="0.25">
      <c r="A106" s="7">
        <v>45060</v>
      </c>
      <c r="B106" s="11">
        <v>726</v>
      </c>
      <c r="C106" s="27">
        <v>0.47</v>
      </c>
      <c r="D106" s="24">
        <v>3.3680555555555551E-3</v>
      </c>
      <c r="E106" s="9">
        <v>503</v>
      </c>
      <c r="F106" s="9">
        <v>4</v>
      </c>
      <c r="G106" s="9">
        <v>193</v>
      </c>
      <c r="H106" s="9">
        <v>26</v>
      </c>
      <c r="I106" s="24" t="s">
        <v>86</v>
      </c>
      <c r="J106" s="21">
        <v>1769</v>
      </c>
      <c r="K106" s="21">
        <v>863</v>
      </c>
    </row>
    <row r="107" spans="1:11" s="6" customFormat="1" ht="19.95" customHeight="1" x14ac:dyDescent="0.25">
      <c r="A107" s="8">
        <v>45061</v>
      </c>
      <c r="B107" s="12">
        <v>1576</v>
      </c>
      <c r="C107" s="28">
        <v>0.39</v>
      </c>
      <c r="D107" s="25">
        <v>3.3680555555555551E-3</v>
      </c>
      <c r="E107" s="10">
        <v>1182</v>
      </c>
      <c r="F107" s="10">
        <v>16</v>
      </c>
      <c r="G107" s="10">
        <v>326</v>
      </c>
      <c r="H107" s="10">
        <v>52</v>
      </c>
      <c r="I107" s="25" t="s">
        <v>38</v>
      </c>
      <c r="J107" s="22">
        <v>4218</v>
      </c>
      <c r="K107" s="22">
        <v>1733</v>
      </c>
    </row>
    <row r="108" spans="1:11" s="6" customFormat="1" ht="19.95" customHeight="1" x14ac:dyDescent="0.25">
      <c r="A108" s="7">
        <v>45062</v>
      </c>
      <c r="B108" s="11">
        <v>1408</v>
      </c>
      <c r="C108" s="27">
        <v>0.37</v>
      </c>
      <c r="D108" s="24">
        <v>3.5763888888888894E-3</v>
      </c>
      <c r="E108" s="9">
        <v>1076</v>
      </c>
      <c r="F108" s="9">
        <v>10</v>
      </c>
      <c r="G108" s="9">
        <v>272</v>
      </c>
      <c r="H108" s="9">
        <v>50</v>
      </c>
      <c r="I108" s="24" t="s">
        <v>46</v>
      </c>
      <c r="J108" s="21">
        <v>4527</v>
      </c>
      <c r="K108" s="21">
        <v>1679</v>
      </c>
    </row>
    <row r="109" spans="1:11" s="6" customFormat="1" ht="19.95" customHeight="1" x14ac:dyDescent="0.25">
      <c r="A109" s="8">
        <v>45063</v>
      </c>
      <c r="B109" s="12">
        <v>1044</v>
      </c>
      <c r="C109" s="28">
        <v>0.36</v>
      </c>
      <c r="D109" s="25">
        <v>3.483796296296296E-3</v>
      </c>
      <c r="E109" s="10">
        <v>689</v>
      </c>
      <c r="F109" s="10">
        <v>1</v>
      </c>
      <c r="G109" s="10">
        <v>287</v>
      </c>
      <c r="H109" s="10">
        <v>67</v>
      </c>
      <c r="I109" s="25" t="s">
        <v>43</v>
      </c>
      <c r="J109" s="22">
        <v>2892</v>
      </c>
      <c r="K109" s="22">
        <v>1328</v>
      </c>
    </row>
    <row r="110" spans="1:11" s="6" customFormat="1" ht="19.95" customHeight="1" x14ac:dyDescent="0.25">
      <c r="A110" s="7">
        <v>45064</v>
      </c>
      <c r="B110" s="11">
        <v>408</v>
      </c>
      <c r="C110" s="27">
        <v>0.54</v>
      </c>
      <c r="D110" s="24">
        <v>4.3287037037037035E-3</v>
      </c>
      <c r="E110" s="9">
        <v>274</v>
      </c>
      <c r="F110" s="9">
        <v>0</v>
      </c>
      <c r="G110" s="9">
        <v>117</v>
      </c>
      <c r="H110" s="9">
        <v>17</v>
      </c>
      <c r="I110" s="24" t="s">
        <v>87</v>
      </c>
      <c r="J110" s="21">
        <v>974</v>
      </c>
      <c r="K110" s="21">
        <v>521</v>
      </c>
    </row>
    <row r="111" spans="1:11" s="6" customFormat="1" ht="19.95" customHeight="1" x14ac:dyDescent="0.25">
      <c r="A111" s="8">
        <v>45065</v>
      </c>
      <c r="B111" s="12">
        <v>440</v>
      </c>
      <c r="C111" s="28">
        <v>0.38</v>
      </c>
      <c r="D111" s="25">
        <v>3.3564814814814811E-3</v>
      </c>
      <c r="E111" s="10">
        <v>313</v>
      </c>
      <c r="F111" s="10">
        <v>0</v>
      </c>
      <c r="G111" s="10">
        <v>111</v>
      </c>
      <c r="H111" s="10">
        <v>16</v>
      </c>
      <c r="I111" s="25" t="s">
        <v>71</v>
      </c>
      <c r="J111" s="22">
        <v>1058</v>
      </c>
      <c r="K111" s="22">
        <v>503</v>
      </c>
    </row>
    <row r="112" spans="1:11" s="6" customFormat="1" ht="19.95" customHeight="1" x14ac:dyDescent="0.25">
      <c r="A112" s="7">
        <v>45066</v>
      </c>
      <c r="B112" s="11">
        <v>363</v>
      </c>
      <c r="C112" s="27">
        <v>0.49</v>
      </c>
      <c r="D112" s="24">
        <v>4.5254629629629629E-3</v>
      </c>
      <c r="E112" s="9">
        <v>264</v>
      </c>
      <c r="F112" s="9">
        <v>1</v>
      </c>
      <c r="G112" s="9">
        <v>85</v>
      </c>
      <c r="H112" s="9">
        <v>13</v>
      </c>
      <c r="I112" s="24" t="s">
        <v>58</v>
      </c>
      <c r="J112" s="21">
        <v>1048</v>
      </c>
      <c r="K112" s="21">
        <v>401</v>
      </c>
    </row>
    <row r="113" spans="1:11" s="6" customFormat="1" ht="19.95" customHeight="1" x14ac:dyDescent="0.25">
      <c r="A113" s="8">
        <v>45067</v>
      </c>
      <c r="B113" s="12">
        <v>688</v>
      </c>
      <c r="C113" s="28">
        <v>0.43</v>
      </c>
      <c r="D113" s="25">
        <v>5.0347222222222225E-3</v>
      </c>
      <c r="E113" s="10">
        <v>503</v>
      </c>
      <c r="F113" s="10">
        <v>1</v>
      </c>
      <c r="G113" s="10">
        <v>150</v>
      </c>
      <c r="H113" s="10">
        <v>34</v>
      </c>
      <c r="I113" s="25" t="s">
        <v>65</v>
      </c>
      <c r="J113" s="22">
        <v>1833</v>
      </c>
      <c r="K113" s="22">
        <v>915</v>
      </c>
    </row>
    <row r="114" spans="1:11" s="6" customFormat="1" ht="19.95" customHeight="1" x14ac:dyDescent="0.25">
      <c r="A114" s="7">
        <v>45068</v>
      </c>
      <c r="B114" s="11">
        <v>1506</v>
      </c>
      <c r="C114" s="27">
        <v>0.34</v>
      </c>
      <c r="D114" s="24">
        <v>4.2361111111111106E-3</v>
      </c>
      <c r="E114" s="9">
        <v>1174</v>
      </c>
      <c r="F114" s="9">
        <v>1</v>
      </c>
      <c r="G114" s="9">
        <v>276</v>
      </c>
      <c r="H114" s="9">
        <v>55</v>
      </c>
      <c r="I114" s="24" t="s">
        <v>65</v>
      </c>
      <c r="J114" s="21">
        <v>4047</v>
      </c>
      <c r="K114" s="21">
        <v>1948</v>
      </c>
    </row>
    <row r="115" spans="1:11" s="6" customFormat="1" ht="19.95" customHeight="1" x14ac:dyDescent="0.25">
      <c r="A115" s="8">
        <v>45069</v>
      </c>
      <c r="B115" s="12">
        <v>1466</v>
      </c>
      <c r="C115" s="28">
        <v>0.38</v>
      </c>
      <c r="D115" s="25">
        <v>3.5763888888888894E-3</v>
      </c>
      <c r="E115" s="10">
        <v>1136</v>
      </c>
      <c r="F115" s="10">
        <v>4</v>
      </c>
      <c r="G115" s="10">
        <v>283</v>
      </c>
      <c r="H115" s="10">
        <v>43</v>
      </c>
      <c r="I115" s="25" t="s">
        <v>66</v>
      </c>
      <c r="J115" s="22">
        <v>4145</v>
      </c>
      <c r="K115" s="22">
        <v>1794</v>
      </c>
    </row>
    <row r="116" spans="1:11" s="6" customFormat="1" ht="19.95" customHeight="1" x14ac:dyDescent="0.25">
      <c r="A116" s="7">
        <v>45070</v>
      </c>
      <c r="B116" s="11">
        <v>1369</v>
      </c>
      <c r="C116" s="27">
        <v>0.43</v>
      </c>
      <c r="D116" s="24">
        <v>3.3912037037037036E-3</v>
      </c>
      <c r="E116" s="9">
        <v>880</v>
      </c>
      <c r="F116" s="9">
        <v>13</v>
      </c>
      <c r="G116" s="9">
        <v>352</v>
      </c>
      <c r="H116" s="9">
        <v>124</v>
      </c>
      <c r="I116" s="24" t="s">
        <v>61</v>
      </c>
      <c r="J116" s="21">
        <v>3819</v>
      </c>
      <c r="K116" s="21">
        <v>1948</v>
      </c>
    </row>
    <row r="117" spans="1:11" s="6" customFormat="1" ht="19.95" customHeight="1" x14ac:dyDescent="0.25">
      <c r="A117" s="8">
        <v>45071</v>
      </c>
      <c r="B117" s="12">
        <v>1422</v>
      </c>
      <c r="C117" s="28">
        <v>0.34</v>
      </c>
      <c r="D117" s="25">
        <v>4.4560185185185189E-3</v>
      </c>
      <c r="E117" s="10">
        <v>1016</v>
      </c>
      <c r="F117" s="10">
        <v>7</v>
      </c>
      <c r="G117" s="10">
        <v>328</v>
      </c>
      <c r="H117" s="10">
        <v>71</v>
      </c>
      <c r="I117" s="25" t="s">
        <v>83</v>
      </c>
      <c r="J117" s="22">
        <v>4111</v>
      </c>
      <c r="K117" s="22">
        <v>1810</v>
      </c>
    </row>
    <row r="118" spans="1:11" s="6" customFormat="1" ht="19.95" customHeight="1" x14ac:dyDescent="0.25">
      <c r="A118" s="7">
        <v>45072</v>
      </c>
      <c r="B118" s="11">
        <v>1116</v>
      </c>
      <c r="C118" s="27">
        <v>0.34</v>
      </c>
      <c r="D118" s="24">
        <v>3.645833333333333E-3</v>
      </c>
      <c r="E118" s="9">
        <v>795</v>
      </c>
      <c r="F118" s="9">
        <v>8</v>
      </c>
      <c r="G118" s="9">
        <v>267</v>
      </c>
      <c r="H118" s="9">
        <v>46</v>
      </c>
      <c r="I118" s="24" t="s">
        <v>68</v>
      </c>
      <c r="J118" s="21">
        <v>3144</v>
      </c>
      <c r="K118" s="21">
        <v>1367</v>
      </c>
    </row>
    <row r="119" spans="1:11" s="6" customFormat="1" ht="19.95" customHeight="1" x14ac:dyDescent="0.25">
      <c r="A119" s="8">
        <v>45073</v>
      </c>
      <c r="B119" s="12">
        <v>351</v>
      </c>
      <c r="C119" s="28">
        <v>0.4</v>
      </c>
      <c r="D119" s="25">
        <v>4.8495370370370368E-3</v>
      </c>
      <c r="E119" s="10">
        <v>217</v>
      </c>
      <c r="F119" s="10">
        <v>7</v>
      </c>
      <c r="G119" s="10">
        <v>114</v>
      </c>
      <c r="H119" s="10">
        <v>13</v>
      </c>
      <c r="I119" s="25" t="s">
        <v>61</v>
      </c>
      <c r="J119" s="22">
        <v>903</v>
      </c>
      <c r="K119" s="22">
        <v>439</v>
      </c>
    </row>
    <row r="120" spans="1:11" s="6" customFormat="1" ht="19.95" customHeight="1" x14ac:dyDescent="0.25">
      <c r="A120" s="7">
        <v>45074</v>
      </c>
      <c r="B120" s="11">
        <v>331</v>
      </c>
      <c r="C120" s="27">
        <v>0.45</v>
      </c>
      <c r="D120" s="24">
        <v>2.8703703703703708E-3</v>
      </c>
      <c r="E120" s="9">
        <v>215</v>
      </c>
      <c r="F120" s="9">
        <v>6</v>
      </c>
      <c r="G120" s="9">
        <v>101</v>
      </c>
      <c r="H120" s="9">
        <v>9</v>
      </c>
      <c r="I120" s="24" t="s">
        <v>88</v>
      </c>
      <c r="J120" s="21">
        <v>986</v>
      </c>
      <c r="K120" s="21">
        <v>646</v>
      </c>
    </row>
    <row r="121" spans="1:11" s="6" customFormat="1" ht="19.95" customHeight="1" x14ac:dyDescent="0.25">
      <c r="A121" s="8">
        <v>45075</v>
      </c>
      <c r="B121" s="12">
        <v>703</v>
      </c>
      <c r="C121" s="28">
        <v>0.43</v>
      </c>
      <c r="D121" s="25">
        <v>4.1898148148148146E-3</v>
      </c>
      <c r="E121" s="10">
        <v>501</v>
      </c>
      <c r="F121" s="10">
        <v>7</v>
      </c>
      <c r="G121" s="10">
        <v>175</v>
      </c>
      <c r="H121" s="10">
        <v>20</v>
      </c>
      <c r="I121" s="25" t="s">
        <v>66</v>
      </c>
      <c r="J121" s="22">
        <v>1757</v>
      </c>
      <c r="K121" s="22">
        <v>977</v>
      </c>
    </row>
    <row r="122" spans="1:11" s="6" customFormat="1" ht="19.95" customHeight="1" x14ac:dyDescent="0.25">
      <c r="A122" s="7">
        <v>45076</v>
      </c>
      <c r="B122" s="11">
        <v>1593</v>
      </c>
      <c r="C122" s="27">
        <v>0.33</v>
      </c>
      <c r="D122" s="24">
        <v>4.2361111111111106E-3</v>
      </c>
      <c r="E122" s="9">
        <v>1144</v>
      </c>
      <c r="F122" s="9">
        <v>5</v>
      </c>
      <c r="G122" s="9">
        <v>372</v>
      </c>
      <c r="H122" s="9">
        <v>72</v>
      </c>
      <c r="I122" s="24" t="s">
        <v>89</v>
      </c>
      <c r="J122" s="21">
        <v>4597</v>
      </c>
      <c r="K122" s="21">
        <v>2233</v>
      </c>
    </row>
    <row r="123" spans="1:11" s="6" customFormat="1" ht="19.95" customHeight="1" x14ac:dyDescent="0.25">
      <c r="A123" s="8">
        <v>45077</v>
      </c>
      <c r="B123" s="12">
        <v>1664</v>
      </c>
      <c r="C123" s="28">
        <v>0.39</v>
      </c>
      <c r="D123" s="25">
        <v>4.2361111111111106E-3</v>
      </c>
      <c r="E123" s="10">
        <v>1067</v>
      </c>
      <c r="F123" s="10">
        <v>5</v>
      </c>
      <c r="G123" s="10">
        <v>468</v>
      </c>
      <c r="H123" s="10">
        <v>124</v>
      </c>
      <c r="I123" s="25" t="s">
        <v>90</v>
      </c>
      <c r="J123" s="22">
        <v>4652</v>
      </c>
      <c r="K123" s="22">
        <v>2089</v>
      </c>
    </row>
    <row r="124" spans="1:11" s="6" customFormat="1" ht="19.95" customHeight="1" x14ac:dyDescent="0.25">
      <c r="A124" s="7">
        <v>45078</v>
      </c>
      <c r="B124" s="11">
        <v>1662</v>
      </c>
      <c r="C124" s="27">
        <v>0.35</v>
      </c>
      <c r="D124" s="24">
        <v>3.6689814814814814E-3</v>
      </c>
      <c r="E124" s="9">
        <v>1179</v>
      </c>
      <c r="F124" s="9">
        <v>2</v>
      </c>
      <c r="G124" s="9">
        <v>405</v>
      </c>
      <c r="H124" s="9">
        <v>76</v>
      </c>
      <c r="I124" s="24" t="s">
        <v>73</v>
      </c>
      <c r="J124" s="21">
        <v>4818</v>
      </c>
      <c r="K124" s="21">
        <v>2226</v>
      </c>
    </row>
    <row r="125" spans="1:11" s="6" customFormat="1" ht="19.95" customHeight="1" x14ac:dyDescent="0.25">
      <c r="A125" s="8">
        <v>45079</v>
      </c>
      <c r="B125" s="12">
        <v>1260</v>
      </c>
      <c r="C125" s="28">
        <v>0.31</v>
      </c>
      <c r="D125" s="25">
        <v>4.4675925925925933E-3</v>
      </c>
      <c r="E125" s="10">
        <v>825</v>
      </c>
      <c r="F125" s="10">
        <v>3</v>
      </c>
      <c r="G125" s="10">
        <v>376</v>
      </c>
      <c r="H125" s="10">
        <v>56</v>
      </c>
      <c r="I125" s="25" t="s">
        <v>61</v>
      </c>
      <c r="J125" s="22">
        <v>3843</v>
      </c>
      <c r="K125" s="22">
        <v>1700</v>
      </c>
    </row>
    <row r="126" spans="1:11" s="6" customFormat="1" ht="19.95" customHeight="1" x14ac:dyDescent="0.25">
      <c r="A126" s="7">
        <v>45080</v>
      </c>
      <c r="B126" s="11">
        <v>481</v>
      </c>
      <c r="C126" s="27">
        <v>0.36</v>
      </c>
      <c r="D126" s="24">
        <v>4.2592592592592595E-3</v>
      </c>
      <c r="E126" s="9">
        <v>312</v>
      </c>
      <c r="F126" s="9">
        <v>0</v>
      </c>
      <c r="G126" s="9">
        <v>140</v>
      </c>
      <c r="H126" s="9">
        <v>29</v>
      </c>
      <c r="I126" s="24" t="s">
        <v>91</v>
      </c>
      <c r="J126" s="21">
        <v>1380</v>
      </c>
      <c r="K126" s="21">
        <v>652</v>
      </c>
    </row>
    <row r="127" spans="1:11" s="6" customFormat="1" ht="19.95" customHeight="1" x14ac:dyDescent="0.25">
      <c r="A127" s="8">
        <v>45081</v>
      </c>
      <c r="B127" s="12">
        <v>711</v>
      </c>
      <c r="C127" s="28">
        <v>0.4</v>
      </c>
      <c r="D127" s="25">
        <v>3.9583333333333337E-3</v>
      </c>
      <c r="E127" s="10">
        <v>460</v>
      </c>
      <c r="F127" s="10">
        <v>2</v>
      </c>
      <c r="G127" s="10">
        <v>230</v>
      </c>
      <c r="H127" s="10">
        <v>19</v>
      </c>
      <c r="I127" s="25" t="s">
        <v>70</v>
      </c>
      <c r="J127" s="22">
        <v>1853</v>
      </c>
      <c r="K127" s="22">
        <v>967</v>
      </c>
    </row>
    <row r="128" spans="1:11" s="6" customFormat="1" ht="19.95" customHeight="1" x14ac:dyDescent="0.25">
      <c r="A128" s="7">
        <v>45082</v>
      </c>
      <c r="B128" s="11">
        <v>1918</v>
      </c>
      <c r="C128" s="27">
        <v>0.31</v>
      </c>
      <c r="D128" s="24">
        <v>3.6342592592592594E-3</v>
      </c>
      <c r="E128" s="9">
        <v>1341</v>
      </c>
      <c r="F128" s="9">
        <v>1</v>
      </c>
      <c r="G128" s="9">
        <v>500</v>
      </c>
      <c r="H128" s="9">
        <v>76</v>
      </c>
      <c r="I128" s="24" t="s">
        <v>52</v>
      </c>
      <c r="J128" s="21">
        <v>5451</v>
      </c>
      <c r="K128" s="21">
        <v>2537</v>
      </c>
    </row>
    <row r="129" spans="1:11" s="6" customFormat="1" ht="19.95" customHeight="1" x14ac:dyDescent="0.25">
      <c r="A129" s="8">
        <v>45083</v>
      </c>
      <c r="B129" s="12">
        <v>1966</v>
      </c>
      <c r="C129" s="28">
        <v>0.3</v>
      </c>
      <c r="D129" s="25">
        <v>3.9351851851851857E-3</v>
      </c>
      <c r="E129" s="10">
        <v>1364</v>
      </c>
      <c r="F129" s="10">
        <v>1</v>
      </c>
      <c r="G129" s="10">
        <v>527</v>
      </c>
      <c r="H129" s="10">
        <v>74</v>
      </c>
      <c r="I129" s="25" t="s">
        <v>40</v>
      </c>
      <c r="J129" s="22">
        <v>5717</v>
      </c>
      <c r="K129" s="22">
        <v>2625</v>
      </c>
    </row>
    <row r="130" spans="1:11" s="6" customFormat="1" ht="19.95" customHeight="1" x14ac:dyDescent="0.25">
      <c r="A130" s="7">
        <v>45084</v>
      </c>
      <c r="B130" s="11">
        <v>1810</v>
      </c>
      <c r="C130" s="27">
        <v>0.31</v>
      </c>
      <c r="D130" s="24">
        <v>4.3055555555555555E-3</v>
      </c>
      <c r="E130" s="9">
        <v>1204</v>
      </c>
      <c r="F130" s="9">
        <v>13</v>
      </c>
      <c r="G130" s="9">
        <v>497</v>
      </c>
      <c r="H130" s="9">
        <v>96</v>
      </c>
      <c r="I130" s="24" t="s">
        <v>76</v>
      </c>
      <c r="J130" s="21">
        <v>5186</v>
      </c>
      <c r="K130" s="21">
        <v>2338</v>
      </c>
    </row>
    <row r="131" spans="1:11" s="6" customFormat="1" ht="19.95" customHeight="1" x14ac:dyDescent="0.25">
      <c r="A131" s="8">
        <v>45085</v>
      </c>
      <c r="B131" s="12">
        <v>1769</v>
      </c>
      <c r="C131" s="28">
        <v>0.34</v>
      </c>
      <c r="D131" s="25">
        <v>4.2476851851851851E-3</v>
      </c>
      <c r="E131" s="10">
        <v>1237</v>
      </c>
      <c r="F131" s="10">
        <v>4</v>
      </c>
      <c r="G131" s="10">
        <v>460</v>
      </c>
      <c r="H131" s="10">
        <v>68</v>
      </c>
      <c r="I131" s="25" t="s">
        <v>39</v>
      </c>
      <c r="J131" s="22">
        <v>4873</v>
      </c>
      <c r="K131" s="22">
        <v>2599</v>
      </c>
    </row>
    <row r="132" spans="1:11" s="6" customFormat="1" ht="19.95" customHeight="1" x14ac:dyDescent="0.25">
      <c r="A132" s="7">
        <v>45086</v>
      </c>
      <c r="B132" s="11">
        <v>1364</v>
      </c>
      <c r="C132" s="27">
        <v>0.32</v>
      </c>
      <c r="D132" s="24">
        <v>4.7337962962962958E-3</v>
      </c>
      <c r="E132" s="9">
        <v>904</v>
      </c>
      <c r="F132" s="9">
        <v>8</v>
      </c>
      <c r="G132" s="9">
        <v>401</v>
      </c>
      <c r="H132" s="9">
        <v>51</v>
      </c>
      <c r="I132" s="24" t="s">
        <v>92</v>
      </c>
      <c r="J132" s="21">
        <v>3710</v>
      </c>
      <c r="K132" s="21">
        <v>1924</v>
      </c>
    </row>
    <row r="133" spans="1:11" s="6" customFormat="1" ht="19.95" customHeight="1" x14ac:dyDescent="0.25">
      <c r="A133" s="8">
        <v>45087</v>
      </c>
      <c r="B133" s="12">
        <v>880</v>
      </c>
      <c r="C133" s="28">
        <v>0.39</v>
      </c>
      <c r="D133" s="25">
        <v>4.2708333333333339E-3</v>
      </c>
      <c r="E133" s="10">
        <v>560</v>
      </c>
      <c r="F133" s="10">
        <v>7</v>
      </c>
      <c r="G133" s="10">
        <v>281</v>
      </c>
      <c r="H133" s="10">
        <v>32</v>
      </c>
      <c r="I133" s="25" t="s">
        <v>93</v>
      </c>
      <c r="J133" s="22">
        <v>2115</v>
      </c>
      <c r="K133" s="22">
        <v>1252</v>
      </c>
    </row>
    <row r="134" spans="1:11" s="6" customFormat="1" ht="19.95" customHeight="1" x14ac:dyDescent="0.25">
      <c r="A134" s="7">
        <v>45088</v>
      </c>
      <c r="B134" s="11">
        <v>1006</v>
      </c>
      <c r="C134" s="27">
        <v>0.35</v>
      </c>
      <c r="D134" s="24">
        <v>4.0856481481481481E-3</v>
      </c>
      <c r="E134" s="9">
        <v>634</v>
      </c>
      <c r="F134" s="9">
        <v>2</v>
      </c>
      <c r="G134" s="9">
        <v>296</v>
      </c>
      <c r="H134" s="9">
        <v>74</v>
      </c>
      <c r="I134" s="24" t="s">
        <v>65</v>
      </c>
      <c r="J134" s="21">
        <v>2456</v>
      </c>
      <c r="K134" s="21">
        <v>1138</v>
      </c>
    </row>
    <row r="135" spans="1:11" s="6" customFormat="1" ht="19.95" customHeight="1" x14ac:dyDescent="0.25">
      <c r="A135" s="8">
        <v>45089</v>
      </c>
      <c r="B135" s="12">
        <v>1380</v>
      </c>
      <c r="C135" s="28">
        <v>0.37</v>
      </c>
      <c r="D135" s="25">
        <v>3.7037037037037034E-3</v>
      </c>
      <c r="E135" s="10">
        <v>904</v>
      </c>
      <c r="F135" s="10">
        <v>4</v>
      </c>
      <c r="G135" s="10">
        <v>421</v>
      </c>
      <c r="H135" s="10">
        <v>51</v>
      </c>
      <c r="I135" s="25" t="s">
        <v>37</v>
      </c>
      <c r="J135" s="22">
        <v>3518</v>
      </c>
      <c r="K135" s="22">
        <v>1810</v>
      </c>
    </row>
    <row r="136" spans="1:11" s="6" customFormat="1" ht="19.95" customHeight="1" x14ac:dyDescent="0.25">
      <c r="A136" s="7">
        <v>45090</v>
      </c>
      <c r="B136" s="11">
        <v>1495</v>
      </c>
      <c r="C136" s="27">
        <v>0.44</v>
      </c>
      <c r="D136" s="24">
        <v>3.3217592592592591E-3</v>
      </c>
      <c r="E136" s="9">
        <v>1068</v>
      </c>
      <c r="F136" s="9">
        <v>3</v>
      </c>
      <c r="G136" s="9">
        <v>365</v>
      </c>
      <c r="H136" s="9">
        <v>59</v>
      </c>
      <c r="I136" s="24" t="s">
        <v>57</v>
      </c>
      <c r="J136" s="21">
        <v>3555</v>
      </c>
      <c r="K136" s="21">
        <v>1776</v>
      </c>
    </row>
    <row r="137" spans="1:11" s="6" customFormat="1" ht="19.95" customHeight="1" x14ac:dyDescent="0.25">
      <c r="A137" s="8">
        <v>45091</v>
      </c>
      <c r="B137" s="12">
        <v>1755</v>
      </c>
      <c r="C137" s="28">
        <v>0.43</v>
      </c>
      <c r="D137" s="25">
        <v>3.1597222222222222E-3</v>
      </c>
      <c r="E137" s="10">
        <v>1240</v>
      </c>
      <c r="F137" s="10">
        <v>2</v>
      </c>
      <c r="G137" s="10">
        <v>433</v>
      </c>
      <c r="H137" s="10">
        <v>80</v>
      </c>
      <c r="I137" s="25" t="s">
        <v>84</v>
      </c>
      <c r="J137" s="22">
        <v>3774</v>
      </c>
      <c r="K137" s="22">
        <v>2142</v>
      </c>
    </row>
    <row r="138" spans="1:11" s="6" customFormat="1" ht="19.95" customHeight="1" x14ac:dyDescent="0.25">
      <c r="A138" s="7">
        <v>45092</v>
      </c>
      <c r="B138" s="11">
        <v>6282</v>
      </c>
      <c r="C138" s="27">
        <v>0.28999999999999998</v>
      </c>
      <c r="D138" s="24">
        <v>4.9305555555555552E-3</v>
      </c>
      <c r="E138" s="9">
        <v>3954</v>
      </c>
      <c r="F138" s="9">
        <v>8</v>
      </c>
      <c r="G138" s="9">
        <v>2019</v>
      </c>
      <c r="H138" s="9">
        <v>301</v>
      </c>
      <c r="I138" s="24" t="s">
        <v>42</v>
      </c>
      <c r="J138" s="21">
        <v>14480</v>
      </c>
      <c r="K138" s="21">
        <v>9031</v>
      </c>
    </row>
    <row r="139" spans="1:11" s="6" customFormat="1" ht="19.95" customHeight="1" x14ac:dyDescent="0.25">
      <c r="A139" s="8">
        <v>45093</v>
      </c>
      <c r="B139" s="12">
        <v>4834</v>
      </c>
      <c r="C139" s="28">
        <v>0.47</v>
      </c>
      <c r="D139" s="25">
        <v>3.0439814814814821E-3</v>
      </c>
      <c r="E139" s="10">
        <v>3444</v>
      </c>
      <c r="F139" s="10">
        <v>10</v>
      </c>
      <c r="G139" s="10">
        <v>1196</v>
      </c>
      <c r="H139" s="10">
        <v>184</v>
      </c>
      <c r="I139" s="25" t="s">
        <v>71</v>
      </c>
      <c r="J139" s="22">
        <v>9140</v>
      </c>
      <c r="K139" s="22">
        <v>4269</v>
      </c>
    </row>
    <row r="140" spans="1:11" s="6" customFormat="1" ht="19.95" customHeight="1" x14ac:dyDescent="0.25">
      <c r="A140" s="7">
        <v>45094</v>
      </c>
      <c r="B140" s="11">
        <v>1051</v>
      </c>
      <c r="C140" s="27">
        <v>0.64</v>
      </c>
      <c r="D140" s="24">
        <v>1.5740740740740741E-3</v>
      </c>
      <c r="E140" s="9">
        <v>789</v>
      </c>
      <c r="F140" s="9">
        <v>1</v>
      </c>
      <c r="G140" s="9">
        <v>229</v>
      </c>
      <c r="H140" s="9">
        <v>32</v>
      </c>
      <c r="I140" s="24" t="s">
        <v>86</v>
      </c>
      <c r="J140" s="21">
        <v>1690</v>
      </c>
      <c r="K140" s="21">
        <v>558</v>
      </c>
    </row>
    <row r="141" spans="1:11" s="6" customFormat="1" ht="19.95" customHeight="1" x14ac:dyDescent="0.25">
      <c r="A141" s="8">
        <v>45095</v>
      </c>
      <c r="B141" s="12">
        <v>721</v>
      </c>
      <c r="C141" s="28">
        <v>0.56999999999999995</v>
      </c>
      <c r="D141" s="25">
        <v>3.1481481481481482E-3</v>
      </c>
      <c r="E141" s="10">
        <v>486</v>
      </c>
      <c r="F141" s="10">
        <v>2</v>
      </c>
      <c r="G141" s="10">
        <v>214</v>
      </c>
      <c r="H141" s="10">
        <v>19</v>
      </c>
      <c r="I141" s="25" t="s">
        <v>94</v>
      </c>
      <c r="J141" s="22">
        <v>1451</v>
      </c>
      <c r="K141" s="22">
        <v>806</v>
      </c>
    </row>
    <row r="142" spans="1:11" s="6" customFormat="1" ht="19.95" customHeight="1" x14ac:dyDescent="0.25">
      <c r="A142" s="7">
        <v>45096</v>
      </c>
      <c r="B142" s="11">
        <v>1142</v>
      </c>
      <c r="C142" s="27">
        <v>0.44</v>
      </c>
      <c r="D142" s="24">
        <v>3.6689814814814814E-3</v>
      </c>
      <c r="E142" s="9">
        <v>838</v>
      </c>
      <c r="F142" s="9">
        <v>5</v>
      </c>
      <c r="G142" s="9">
        <v>257</v>
      </c>
      <c r="H142" s="9">
        <v>42</v>
      </c>
      <c r="I142" s="24" t="s">
        <v>56</v>
      </c>
      <c r="J142" s="21">
        <v>2980</v>
      </c>
      <c r="K142" s="21">
        <v>1367</v>
      </c>
    </row>
    <row r="143" spans="1:11" s="6" customFormat="1" ht="19.95" customHeight="1" x14ac:dyDescent="0.25">
      <c r="A143" s="8">
        <v>45097</v>
      </c>
      <c r="B143" s="12">
        <v>1114</v>
      </c>
      <c r="C143" s="28">
        <v>0.4</v>
      </c>
      <c r="D143" s="25">
        <v>4.1666666666666666E-3</v>
      </c>
      <c r="E143" s="10">
        <v>696</v>
      </c>
      <c r="F143" s="10">
        <v>10</v>
      </c>
      <c r="G143" s="10">
        <v>285</v>
      </c>
      <c r="H143" s="10">
        <v>123</v>
      </c>
      <c r="I143" s="25" t="s">
        <v>46</v>
      </c>
      <c r="J143" s="22">
        <v>3209</v>
      </c>
      <c r="K143" s="22">
        <v>1577</v>
      </c>
    </row>
    <row r="144" spans="1:11" s="6" customFormat="1" ht="19.95" customHeight="1" x14ac:dyDescent="0.25">
      <c r="A144" s="7">
        <v>45098</v>
      </c>
      <c r="B144" s="11">
        <v>1021</v>
      </c>
      <c r="C144" s="27">
        <v>0.37</v>
      </c>
      <c r="D144" s="24">
        <v>3.5763888888888894E-3</v>
      </c>
      <c r="E144" s="9">
        <v>635</v>
      </c>
      <c r="F144" s="9">
        <v>11</v>
      </c>
      <c r="G144" s="9">
        <v>308</v>
      </c>
      <c r="H144" s="9">
        <v>67</v>
      </c>
      <c r="I144" s="24" t="s">
        <v>78</v>
      </c>
      <c r="J144" s="21">
        <v>2720</v>
      </c>
      <c r="K144" s="21">
        <v>1144</v>
      </c>
    </row>
    <row r="145" spans="1:11" s="6" customFormat="1" ht="19.95" customHeight="1" x14ac:dyDescent="0.25">
      <c r="A145" s="8">
        <v>45099</v>
      </c>
      <c r="B145" s="12">
        <v>910</v>
      </c>
      <c r="C145" s="28">
        <v>0.4</v>
      </c>
      <c r="D145" s="25">
        <v>2.9976851851851848E-3</v>
      </c>
      <c r="E145" s="10">
        <v>518</v>
      </c>
      <c r="F145" s="10">
        <v>4</v>
      </c>
      <c r="G145" s="10">
        <v>305</v>
      </c>
      <c r="H145" s="10">
        <v>83</v>
      </c>
      <c r="I145" s="25" t="s">
        <v>61</v>
      </c>
      <c r="J145" s="22">
        <v>2379</v>
      </c>
      <c r="K145" s="22">
        <v>1031</v>
      </c>
    </row>
    <row r="146" spans="1:11" s="6" customFormat="1" ht="19.95" customHeight="1" x14ac:dyDescent="0.25">
      <c r="A146" s="7">
        <v>45100</v>
      </c>
      <c r="B146" s="11">
        <v>652</v>
      </c>
      <c r="C146" s="27">
        <v>0.44</v>
      </c>
      <c r="D146" s="24">
        <v>3.8078703703703707E-3</v>
      </c>
      <c r="E146" s="9">
        <v>433</v>
      </c>
      <c r="F146" s="9">
        <v>2</v>
      </c>
      <c r="G146" s="9">
        <v>192</v>
      </c>
      <c r="H146" s="9">
        <v>25</v>
      </c>
      <c r="I146" s="24" t="s">
        <v>95</v>
      </c>
      <c r="J146" s="21">
        <v>1871</v>
      </c>
      <c r="K146" s="21">
        <v>761</v>
      </c>
    </row>
    <row r="147" spans="1:11" s="6" customFormat="1" ht="19.95" customHeight="1" x14ac:dyDescent="0.25">
      <c r="A147" s="8">
        <v>45101</v>
      </c>
      <c r="B147" s="12">
        <v>395</v>
      </c>
      <c r="C147" s="28">
        <v>0.44</v>
      </c>
      <c r="D147" s="25">
        <v>3.9467592592592592E-3</v>
      </c>
      <c r="E147" s="10">
        <v>254</v>
      </c>
      <c r="F147" s="10">
        <v>3</v>
      </c>
      <c r="G147" s="10">
        <v>121</v>
      </c>
      <c r="H147" s="10">
        <v>17</v>
      </c>
      <c r="I147" s="25" t="s">
        <v>96</v>
      </c>
      <c r="J147" s="22">
        <v>1136</v>
      </c>
      <c r="K147" s="22">
        <v>378</v>
      </c>
    </row>
    <row r="148" spans="1:11" s="6" customFormat="1" ht="19.95" customHeight="1" x14ac:dyDescent="0.25">
      <c r="A148" s="7">
        <v>45102</v>
      </c>
      <c r="B148" s="11">
        <v>422</v>
      </c>
      <c r="C148" s="27">
        <v>0.38</v>
      </c>
      <c r="D148" s="24">
        <v>3.8310185185185183E-3</v>
      </c>
      <c r="E148" s="9">
        <v>315</v>
      </c>
      <c r="F148" s="9">
        <v>2</v>
      </c>
      <c r="G148" s="9">
        <v>95</v>
      </c>
      <c r="H148" s="9">
        <v>10</v>
      </c>
      <c r="I148" s="24" t="s">
        <v>56</v>
      </c>
      <c r="J148" s="21">
        <v>1146</v>
      </c>
      <c r="K148" s="21">
        <v>457</v>
      </c>
    </row>
    <row r="149" spans="1:11" s="6" customFormat="1" ht="19.95" customHeight="1" x14ac:dyDescent="0.25">
      <c r="A149" s="8">
        <v>45103</v>
      </c>
      <c r="B149" s="12">
        <v>886</v>
      </c>
      <c r="C149" s="28">
        <v>0.32</v>
      </c>
      <c r="D149" s="25">
        <v>3.6226851851851854E-3</v>
      </c>
      <c r="E149" s="10">
        <v>653</v>
      </c>
      <c r="F149" s="10">
        <v>4</v>
      </c>
      <c r="G149" s="10">
        <v>179</v>
      </c>
      <c r="H149" s="10">
        <v>50</v>
      </c>
      <c r="I149" s="25" t="s">
        <v>46</v>
      </c>
      <c r="J149" s="22">
        <v>2698</v>
      </c>
      <c r="K149" s="22">
        <v>1227</v>
      </c>
    </row>
    <row r="150" spans="1:11" s="6" customFormat="1" ht="19.95" customHeight="1" x14ac:dyDescent="0.25">
      <c r="A150" s="7">
        <v>45104</v>
      </c>
      <c r="B150" s="11">
        <v>775</v>
      </c>
      <c r="C150" s="27">
        <v>0.4</v>
      </c>
      <c r="D150" s="24">
        <v>2.9976851851851848E-3</v>
      </c>
      <c r="E150" s="9">
        <v>562</v>
      </c>
      <c r="F150" s="9">
        <v>5</v>
      </c>
      <c r="G150" s="9">
        <v>179</v>
      </c>
      <c r="H150" s="9">
        <v>29</v>
      </c>
      <c r="I150" s="24" t="s">
        <v>88</v>
      </c>
      <c r="J150" s="21">
        <v>2004</v>
      </c>
      <c r="K150" s="21">
        <v>851</v>
      </c>
    </row>
    <row r="151" spans="1:11" s="6" customFormat="1" ht="19.95" customHeight="1" x14ac:dyDescent="0.25">
      <c r="A151" s="8">
        <v>45105</v>
      </c>
      <c r="B151" s="12">
        <v>616</v>
      </c>
      <c r="C151" s="28">
        <v>0.46</v>
      </c>
      <c r="D151" s="25">
        <v>4.2129629629629626E-3</v>
      </c>
      <c r="E151" s="10">
        <v>446</v>
      </c>
      <c r="F151" s="10">
        <v>2</v>
      </c>
      <c r="G151" s="10">
        <v>152</v>
      </c>
      <c r="H151" s="10">
        <v>16</v>
      </c>
      <c r="I151" s="25" t="s">
        <v>41</v>
      </c>
      <c r="J151" s="22">
        <v>1757</v>
      </c>
      <c r="K151" s="22">
        <v>653</v>
      </c>
    </row>
    <row r="152" spans="1:11" s="6" customFormat="1" ht="19.95" customHeight="1" x14ac:dyDescent="0.25">
      <c r="A152" s="7">
        <v>45106</v>
      </c>
      <c r="B152" s="11">
        <v>666</v>
      </c>
      <c r="C152" s="27">
        <v>0.44</v>
      </c>
      <c r="D152" s="24">
        <v>3.3912037037037036E-3</v>
      </c>
      <c r="E152" s="9">
        <v>481</v>
      </c>
      <c r="F152" s="9">
        <v>1</v>
      </c>
      <c r="G152" s="9">
        <v>154</v>
      </c>
      <c r="H152" s="9">
        <v>30</v>
      </c>
      <c r="I152" s="24" t="s">
        <v>37</v>
      </c>
      <c r="J152" s="21">
        <v>2061</v>
      </c>
      <c r="K152" s="21">
        <v>1111</v>
      </c>
    </row>
    <row r="153" spans="1:11" s="6" customFormat="1" ht="19.95" customHeight="1" x14ac:dyDescent="0.25">
      <c r="A153" s="8">
        <v>45107</v>
      </c>
      <c r="B153" s="12">
        <v>541</v>
      </c>
      <c r="C153" s="28">
        <v>0.46</v>
      </c>
      <c r="D153" s="25">
        <v>3.9814814814814817E-3</v>
      </c>
      <c r="E153" s="10">
        <v>373</v>
      </c>
      <c r="F153" s="10">
        <v>2</v>
      </c>
      <c r="G153" s="10">
        <v>139</v>
      </c>
      <c r="H153" s="10">
        <v>27</v>
      </c>
      <c r="I153" s="25" t="s">
        <v>64</v>
      </c>
      <c r="J153" s="22">
        <v>1471</v>
      </c>
      <c r="K153" s="22">
        <v>672</v>
      </c>
    </row>
    <row r="154" spans="1:11" s="17" customFormat="1" ht="29.4" customHeight="1" x14ac:dyDescent="0.25">
      <c r="A154" s="15" t="s">
        <v>14</v>
      </c>
      <c r="B154" s="16">
        <f>SUM(B4:B153)</f>
        <v>145476</v>
      </c>
      <c r="C154" s="16"/>
      <c r="D154" s="26">
        <f>SUM(D4:D153)</f>
        <v>0.59359953703703716</v>
      </c>
      <c r="E154" s="16">
        <f>SUM(E4:E153)</f>
        <v>100250</v>
      </c>
      <c r="F154" s="16">
        <f>SUM(F4:F153)</f>
        <v>719</v>
      </c>
      <c r="G154" s="16">
        <f>SUM(G4:G153)</f>
        <v>36328</v>
      </c>
      <c r="H154" s="16">
        <f>SUM(H4:H153)</f>
        <v>8174</v>
      </c>
      <c r="I154" s="16"/>
      <c r="J154" s="23">
        <f>SUM(J4:J153)</f>
        <v>412598</v>
      </c>
      <c r="K154" s="23">
        <f>SUM(K4:K153)</f>
        <v>188820</v>
      </c>
    </row>
    <row r="155" spans="1:11" s="17" customFormat="1" x14ac:dyDescent="0.25">
      <c r="A155" s="15" t="s">
        <v>15</v>
      </c>
      <c r="B155" s="16">
        <f t="shared" ref="B155:H155" si="0">AVERAGE(B4:B153)</f>
        <v>969.84</v>
      </c>
      <c r="C155" s="29">
        <f t="shared" si="0"/>
        <v>0.4012666666666666</v>
      </c>
      <c r="D155" s="26">
        <f t="shared" si="0"/>
        <v>3.9573302469135809E-3</v>
      </c>
      <c r="E155" s="16">
        <f t="shared" si="0"/>
        <v>668.33333333333337</v>
      </c>
      <c r="F155" s="16">
        <f t="shared" si="0"/>
        <v>4.793333333333333</v>
      </c>
      <c r="G155" s="16">
        <f t="shared" si="0"/>
        <v>242.18666666666667</v>
      </c>
      <c r="H155" s="16">
        <f t="shared" si="0"/>
        <v>54.493333333333332</v>
      </c>
      <c r="I155" s="16"/>
      <c r="J155" s="23">
        <f>AVERAGE(J4:J153)</f>
        <v>2750.6533333333332</v>
      </c>
      <c r="K155" s="23">
        <f>AVERAGE(K4:K153)</f>
        <v>1258.8</v>
      </c>
    </row>
    <row r="156" spans="1:11" s="17" customFormat="1" x14ac:dyDescent="0.25">
      <c r="A156" s="15" t="s">
        <v>17</v>
      </c>
      <c r="B156" s="16">
        <f t="shared" ref="B156:H156" si="1">MAX(B4:B153)</f>
        <v>6282</v>
      </c>
      <c r="C156" s="29">
        <f t="shared" si="1"/>
        <v>0.64</v>
      </c>
      <c r="D156" s="26">
        <f t="shared" si="1"/>
        <v>6.3657407407407404E-3</v>
      </c>
      <c r="E156" s="16">
        <f t="shared" si="1"/>
        <v>3954</v>
      </c>
      <c r="F156" s="16">
        <f t="shared" si="1"/>
        <v>39</v>
      </c>
      <c r="G156" s="16">
        <f t="shared" si="1"/>
        <v>2019</v>
      </c>
      <c r="H156" s="16">
        <f t="shared" si="1"/>
        <v>301</v>
      </c>
      <c r="I156" s="16"/>
      <c r="J156" s="23">
        <f>MAX(J4:J153)</f>
        <v>14480</v>
      </c>
      <c r="K156" s="23">
        <f>MAX(K4:K153)</f>
        <v>9031</v>
      </c>
    </row>
    <row r="157" spans="1:11" x14ac:dyDescent="0.3">
      <c r="A157" s="15" t="s">
        <v>16</v>
      </c>
      <c r="B157" s="16">
        <f t="shared" ref="B157:H157" si="2">MIN(B4:B153)</f>
        <v>34</v>
      </c>
      <c r="C157" s="29">
        <f t="shared" si="2"/>
        <v>0.28999999999999998</v>
      </c>
      <c r="D157" s="26">
        <f t="shared" si="2"/>
        <v>1.5740740740740741E-3</v>
      </c>
      <c r="E157" s="16">
        <f t="shared" si="2"/>
        <v>20</v>
      </c>
      <c r="F157" s="16">
        <f t="shared" si="2"/>
        <v>0</v>
      </c>
      <c r="G157" s="16">
        <f t="shared" si="2"/>
        <v>12</v>
      </c>
      <c r="H157" s="16">
        <f t="shared" si="2"/>
        <v>2</v>
      </c>
      <c r="I157" s="30"/>
      <c r="J157" s="23">
        <f>MIN(J4:J153)</f>
        <v>132</v>
      </c>
      <c r="K157" s="23">
        <f>MIN(K4:K153)</f>
        <v>42</v>
      </c>
    </row>
    <row r="158" spans="1:11" ht="46.8" x14ac:dyDescent="0.3">
      <c r="A158" s="50"/>
      <c r="B158" s="18" t="s">
        <v>5</v>
      </c>
      <c r="C158" s="19" t="s">
        <v>4</v>
      </c>
      <c r="D158" s="19" t="s">
        <v>11</v>
      </c>
      <c r="E158" s="19" t="s">
        <v>7</v>
      </c>
      <c r="F158" s="19" t="s">
        <v>8</v>
      </c>
      <c r="G158" s="19" t="s">
        <v>12</v>
      </c>
      <c r="H158" s="19" t="s">
        <v>9</v>
      </c>
      <c r="I158" s="19" t="s">
        <v>1</v>
      </c>
      <c r="J158" s="19" t="s">
        <v>2</v>
      </c>
      <c r="K158" s="20" t="s">
        <v>3</v>
      </c>
    </row>
    <row r="159" spans="1:11" ht="18" x14ac:dyDescent="0.3">
      <c r="A159" s="49"/>
      <c r="B159" s="51" t="s">
        <v>5</v>
      </c>
      <c r="C159" s="51"/>
      <c r="D159" s="51"/>
      <c r="E159" s="51" t="s">
        <v>6</v>
      </c>
      <c r="F159" s="51"/>
      <c r="G159" s="51"/>
      <c r="H159" s="51"/>
      <c r="I159" s="51" t="s">
        <v>10</v>
      </c>
      <c r="J159" s="51"/>
      <c r="K159" s="52"/>
    </row>
  </sheetData>
  <mergeCells count="9">
    <mergeCell ref="A1:K1"/>
    <mergeCell ref="E2:H2"/>
    <mergeCell ref="A2:A3"/>
    <mergeCell ref="A158:A159"/>
    <mergeCell ref="B159:D159"/>
    <mergeCell ref="E159:H159"/>
    <mergeCell ref="I159:K159"/>
    <mergeCell ref="I2:K2"/>
    <mergeCell ref="B2:D2"/>
  </mergeCells>
  <conditionalFormatting sqref="B4:B153">
    <cfRule type="cellIs" dxfId="21" priority="3" operator="equal">
      <formula>MIN($B$4:$B$153)</formula>
    </cfRule>
    <cfRule type="cellIs" dxfId="20" priority="4" operator="equal">
      <formula>MAX($B$4:$B$153)</formula>
    </cfRule>
  </conditionalFormatting>
  <conditionalFormatting sqref="E4:E153">
    <cfRule type="cellIs" dxfId="19" priority="1" operator="equal">
      <formula>MIN($E$4:$E$153)</formula>
    </cfRule>
    <cfRule type="cellIs" dxfId="18" priority="2" operator="equal">
      <formula>MAX($E$4:$E$153)</formula>
    </cfRule>
  </conditionalFormatting>
  <printOptions verticalCentered="1"/>
  <pageMargins left="0.39370078740157483" right="0.39370078740157483" top="0.39370078740157483" bottom="0.39370078740157483" header="0.31496062992125984" footer="0.31496062992125984"/>
  <pageSetup paperSize="8" scale="37" orientation="portrait" useFirstPageNumber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0996-33A3-4781-82A7-AD066F767992}">
  <sheetPr>
    <tabColor rgb="FFFFFF00"/>
    <pageSetUpPr fitToPage="1"/>
  </sheetPr>
  <dimension ref="B1:R72"/>
  <sheetViews>
    <sheetView showGridLines="0" view="pageBreakPreview" zoomScale="89" zoomScaleNormal="100" zoomScaleSheetLayoutView="89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1" sqref="A71:XFD71"/>
    </sheetView>
  </sheetViews>
  <sheetFormatPr baseColWidth="10" defaultRowHeight="15.6" x14ac:dyDescent="0.3"/>
  <cols>
    <col min="1" max="1" width="3.33203125" style="1" customWidth="1"/>
    <col min="2" max="2" width="17.109375" style="1" customWidth="1"/>
    <col min="3" max="14" width="12.77734375" style="1" customWidth="1"/>
    <col min="15" max="15" width="13.88671875" style="1" customWidth="1"/>
    <col min="16" max="16" width="2.88671875" style="64" customWidth="1"/>
    <col min="17" max="23" width="15.77734375" style="1" customWidth="1"/>
    <col min="24" max="24" width="1.77734375" style="1" customWidth="1"/>
    <col min="25" max="16384" width="11.5546875" style="1"/>
  </cols>
  <sheetData>
    <row r="1" spans="2:16" ht="54" customHeight="1" x14ac:dyDescent="0.3">
      <c r="B1" s="69" t="s">
        <v>230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6" ht="34.200000000000003" customHeight="1" x14ac:dyDescent="0.3">
      <c r="B2" s="58" t="s">
        <v>221</v>
      </c>
      <c r="C2" s="61" t="s">
        <v>101</v>
      </c>
      <c r="D2" s="61" t="s">
        <v>102</v>
      </c>
      <c r="E2" s="61" t="s">
        <v>103</v>
      </c>
      <c r="F2" s="61" t="s">
        <v>104</v>
      </c>
      <c r="G2" s="61" t="s">
        <v>105</v>
      </c>
      <c r="H2" s="61" t="s">
        <v>106</v>
      </c>
      <c r="I2" s="61" t="s">
        <v>107</v>
      </c>
      <c r="J2" s="61" t="s">
        <v>108</v>
      </c>
      <c r="K2" s="61" t="s">
        <v>109</v>
      </c>
      <c r="L2" s="61" t="s">
        <v>110</v>
      </c>
      <c r="M2" s="61" t="s">
        <v>111</v>
      </c>
      <c r="N2" s="61" t="s">
        <v>112</v>
      </c>
      <c r="O2" s="61" t="s">
        <v>14</v>
      </c>
      <c r="P2" s="65"/>
    </row>
    <row r="3" spans="2:16" x14ac:dyDescent="0.3">
      <c r="B3" s="60" t="s">
        <v>228</v>
      </c>
      <c r="C3" s="57"/>
      <c r="D3" s="59"/>
      <c r="E3" s="59"/>
      <c r="F3" s="57">
        <v>452</v>
      </c>
      <c r="G3" s="59"/>
      <c r="H3" s="59"/>
      <c r="I3" s="59"/>
      <c r="J3" s="59"/>
      <c r="K3" s="59"/>
      <c r="L3" s="59"/>
      <c r="M3" s="59"/>
      <c r="N3" s="59"/>
      <c r="O3" s="74">
        <f>SUM(C3:N3)</f>
        <v>452</v>
      </c>
      <c r="P3" s="66"/>
    </row>
    <row r="4" spans="2:16" x14ac:dyDescent="0.3">
      <c r="B4" s="60" t="s">
        <v>229</v>
      </c>
      <c r="C4" s="57">
        <v>136</v>
      </c>
      <c r="D4" s="59"/>
      <c r="E4" s="59"/>
      <c r="F4" s="57">
        <v>670</v>
      </c>
      <c r="G4" s="59"/>
      <c r="H4" s="59"/>
      <c r="I4" s="59"/>
      <c r="J4" s="59"/>
      <c r="K4" s="59"/>
      <c r="L4" s="59"/>
      <c r="M4" s="59"/>
      <c r="N4" s="59"/>
      <c r="O4" s="74">
        <f t="shared" ref="O4:O39" si="0">SUM(C4:N4)</f>
        <v>806</v>
      </c>
      <c r="P4" s="66"/>
    </row>
    <row r="5" spans="2:16" x14ac:dyDescent="0.3">
      <c r="B5" s="60" t="s">
        <v>223</v>
      </c>
      <c r="C5" s="12">
        <v>514</v>
      </c>
      <c r="D5" s="12"/>
      <c r="E5" s="12"/>
      <c r="F5" s="12">
        <v>1552</v>
      </c>
      <c r="G5" s="12">
        <v>710</v>
      </c>
      <c r="H5" s="12"/>
      <c r="I5" s="12"/>
      <c r="J5" s="12"/>
      <c r="K5" s="12"/>
      <c r="L5" s="12"/>
      <c r="M5" s="12"/>
      <c r="N5" s="12"/>
      <c r="O5" s="74">
        <f t="shared" si="0"/>
        <v>2776</v>
      </c>
      <c r="P5" s="66"/>
    </row>
    <row r="6" spans="2:16" x14ac:dyDescent="0.3">
      <c r="B6" s="60" t="s">
        <v>224</v>
      </c>
      <c r="C6" s="11">
        <v>850</v>
      </c>
      <c r="D6" s="11"/>
      <c r="E6" s="11"/>
      <c r="F6" s="11">
        <v>1529</v>
      </c>
      <c r="G6" s="11">
        <v>1225</v>
      </c>
      <c r="H6" s="11"/>
      <c r="I6" s="11"/>
      <c r="J6" s="11"/>
      <c r="K6" s="11"/>
      <c r="L6" s="11"/>
      <c r="M6" s="11"/>
      <c r="N6" s="11"/>
      <c r="O6" s="74">
        <f t="shared" si="0"/>
        <v>3604</v>
      </c>
      <c r="P6" s="66"/>
    </row>
    <row r="7" spans="2:16" x14ac:dyDescent="0.3">
      <c r="B7" s="60" t="s">
        <v>225</v>
      </c>
      <c r="C7" s="12">
        <v>807</v>
      </c>
      <c r="D7" s="12">
        <v>965</v>
      </c>
      <c r="E7" s="12">
        <v>1001</v>
      </c>
      <c r="F7" s="12">
        <v>1289</v>
      </c>
      <c r="G7" s="12">
        <v>1021</v>
      </c>
      <c r="H7" s="12"/>
      <c r="I7" s="12"/>
      <c r="J7" s="12"/>
      <c r="K7" s="12"/>
      <c r="L7" s="12"/>
      <c r="M7" s="12"/>
      <c r="N7" s="12"/>
      <c r="O7" s="74">
        <f t="shared" si="0"/>
        <v>5083</v>
      </c>
      <c r="P7" s="66"/>
    </row>
    <row r="8" spans="2:16" x14ac:dyDescent="0.3">
      <c r="B8" s="60" t="s">
        <v>226</v>
      </c>
      <c r="C8" s="11">
        <v>1008</v>
      </c>
      <c r="D8" s="11">
        <v>1272</v>
      </c>
      <c r="E8" s="11">
        <v>953</v>
      </c>
      <c r="F8" s="11">
        <v>1383</v>
      </c>
      <c r="G8" s="11">
        <v>1176</v>
      </c>
      <c r="H8" s="11">
        <v>1662</v>
      </c>
      <c r="I8" s="11"/>
      <c r="J8" s="11"/>
      <c r="K8" s="11"/>
      <c r="L8" s="11"/>
      <c r="M8" s="11"/>
      <c r="N8" s="11"/>
      <c r="O8" s="74">
        <f t="shared" si="0"/>
        <v>7454</v>
      </c>
      <c r="P8" s="66"/>
    </row>
    <row r="9" spans="2:16" x14ac:dyDescent="0.3">
      <c r="B9" s="60" t="s">
        <v>227</v>
      </c>
      <c r="C9" s="12">
        <v>625</v>
      </c>
      <c r="D9" s="12">
        <v>779</v>
      </c>
      <c r="E9" s="12">
        <v>692</v>
      </c>
      <c r="F9" s="12">
        <v>1065</v>
      </c>
      <c r="G9" s="12">
        <v>858</v>
      </c>
      <c r="H9" s="12">
        <v>1260</v>
      </c>
      <c r="I9" s="12"/>
      <c r="J9" s="12"/>
      <c r="K9" s="12"/>
      <c r="L9" s="12"/>
      <c r="M9" s="12"/>
      <c r="N9" s="12"/>
      <c r="O9" s="74">
        <f t="shared" si="0"/>
        <v>5279</v>
      </c>
      <c r="P9" s="66"/>
    </row>
    <row r="10" spans="2:16" x14ac:dyDescent="0.3">
      <c r="B10" s="60" t="s">
        <v>228</v>
      </c>
      <c r="C10" s="57">
        <v>261</v>
      </c>
      <c r="D10" s="57">
        <v>290</v>
      </c>
      <c r="E10" s="57">
        <v>356</v>
      </c>
      <c r="F10" s="57">
        <v>308</v>
      </c>
      <c r="G10" s="57">
        <v>308</v>
      </c>
      <c r="H10" s="57">
        <v>481</v>
      </c>
      <c r="I10" s="59"/>
      <c r="J10" s="59"/>
      <c r="K10" s="59"/>
      <c r="L10" s="59"/>
      <c r="M10" s="59"/>
      <c r="N10" s="59"/>
      <c r="O10" s="74">
        <f t="shared" si="0"/>
        <v>2004</v>
      </c>
      <c r="P10" s="66"/>
    </row>
    <row r="11" spans="2:16" x14ac:dyDescent="0.3">
      <c r="B11" s="60" t="s">
        <v>229</v>
      </c>
      <c r="C11" s="57">
        <v>431</v>
      </c>
      <c r="D11" s="57">
        <v>495</v>
      </c>
      <c r="E11" s="57">
        <v>578</v>
      </c>
      <c r="F11" s="57">
        <v>293</v>
      </c>
      <c r="G11" s="57">
        <v>407</v>
      </c>
      <c r="H11" s="57">
        <v>711</v>
      </c>
      <c r="I11" s="59"/>
      <c r="J11" s="59"/>
      <c r="K11" s="59"/>
      <c r="L11" s="59"/>
      <c r="M11" s="59"/>
      <c r="N11" s="59"/>
      <c r="O11" s="74">
        <f t="shared" si="0"/>
        <v>2915</v>
      </c>
      <c r="P11" s="66"/>
    </row>
    <row r="12" spans="2:16" x14ac:dyDescent="0.3">
      <c r="B12" s="60" t="s">
        <v>223</v>
      </c>
      <c r="C12" s="12">
        <v>978</v>
      </c>
      <c r="D12" s="12">
        <v>1081</v>
      </c>
      <c r="E12" s="12">
        <v>1063</v>
      </c>
      <c r="F12" s="12">
        <v>657</v>
      </c>
      <c r="G12" s="12">
        <v>715</v>
      </c>
      <c r="H12" s="12">
        <v>1918</v>
      </c>
      <c r="I12" s="12"/>
      <c r="J12" s="12"/>
      <c r="K12" s="12"/>
      <c r="L12" s="12"/>
      <c r="M12" s="12"/>
      <c r="N12" s="12"/>
      <c r="O12" s="74">
        <f t="shared" si="0"/>
        <v>6412</v>
      </c>
      <c r="P12" s="66"/>
    </row>
    <row r="13" spans="2:16" x14ac:dyDescent="0.3">
      <c r="B13" s="60" t="s">
        <v>224</v>
      </c>
      <c r="C13" s="11">
        <v>896</v>
      </c>
      <c r="D13" s="11">
        <v>1167</v>
      </c>
      <c r="E13" s="11">
        <v>1146</v>
      </c>
      <c r="F13" s="11">
        <v>1287</v>
      </c>
      <c r="G13" s="11">
        <v>1666</v>
      </c>
      <c r="H13" s="11">
        <v>1966</v>
      </c>
      <c r="I13" s="11"/>
      <c r="J13" s="11"/>
      <c r="K13" s="11"/>
      <c r="L13" s="11"/>
      <c r="M13" s="11"/>
      <c r="N13" s="11"/>
      <c r="O13" s="74">
        <f t="shared" si="0"/>
        <v>8128</v>
      </c>
      <c r="P13" s="66"/>
    </row>
    <row r="14" spans="2:16" x14ac:dyDescent="0.3">
      <c r="B14" s="60" t="s">
        <v>225</v>
      </c>
      <c r="C14" s="12">
        <v>844</v>
      </c>
      <c r="D14" s="12">
        <v>936</v>
      </c>
      <c r="E14" s="12">
        <v>1077</v>
      </c>
      <c r="F14" s="12">
        <v>1280</v>
      </c>
      <c r="G14" s="12">
        <v>1548</v>
      </c>
      <c r="H14" s="12">
        <v>1810</v>
      </c>
      <c r="I14" s="12"/>
      <c r="J14" s="12"/>
      <c r="K14" s="12"/>
      <c r="L14" s="12"/>
      <c r="M14" s="12"/>
      <c r="N14" s="12"/>
      <c r="O14" s="74">
        <f t="shared" si="0"/>
        <v>7495</v>
      </c>
      <c r="P14" s="66"/>
    </row>
    <row r="15" spans="2:16" x14ac:dyDescent="0.3">
      <c r="B15" s="60" t="s">
        <v>226</v>
      </c>
      <c r="C15" s="11">
        <v>962</v>
      </c>
      <c r="D15" s="11">
        <v>955</v>
      </c>
      <c r="E15" s="11">
        <v>674</v>
      </c>
      <c r="F15" s="11">
        <v>1355</v>
      </c>
      <c r="G15" s="11">
        <v>1457</v>
      </c>
      <c r="H15" s="11">
        <v>1769</v>
      </c>
      <c r="I15" s="11"/>
      <c r="J15" s="11"/>
      <c r="K15" s="11"/>
      <c r="L15" s="11"/>
      <c r="M15" s="11"/>
      <c r="N15" s="11"/>
      <c r="O15" s="74">
        <f t="shared" si="0"/>
        <v>7172</v>
      </c>
      <c r="P15" s="66"/>
    </row>
    <row r="16" spans="2:16" x14ac:dyDescent="0.3">
      <c r="B16" s="60" t="s">
        <v>227</v>
      </c>
      <c r="C16" s="12">
        <v>671</v>
      </c>
      <c r="D16" s="12">
        <v>724</v>
      </c>
      <c r="E16" s="12">
        <v>34</v>
      </c>
      <c r="F16" s="12">
        <v>998</v>
      </c>
      <c r="G16" s="12">
        <v>1028</v>
      </c>
      <c r="H16" s="12">
        <v>1364</v>
      </c>
      <c r="I16" s="12"/>
      <c r="J16" s="12"/>
      <c r="K16" s="12"/>
      <c r="L16" s="12"/>
      <c r="M16" s="12"/>
      <c r="N16" s="12"/>
      <c r="O16" s="74">
        <f t="shared" si="0"/>
        <v>4819</v>
      </c>
      <c r="P16" s="66"/>
    </row>
    <row r="17" spans="2:18" x14ac:dyDescent="0.3">
      <c r="B17" s="60" t="s">
        <v>228</v>
      </c>
      <c r="C17" s="57">
        <v>228</v>
      </c>
      <c r="D17" s="57">
        <v>248</v>
      </c>
      <c r="E17" s="57">
        <v>372</v>
      </c>
      <c r="F17" s="57">
        <v>395</v>
      </c>
      <c r="G17" s="57">
        <v>409</v>
      </c>
      <c r="H17" s="57">
        <v>880</v>
      </c>
      <c r="I17" s="59"/>
      <c r="J17" s="59"/>
      <c r="K17" s="59"/>
      <c r="L17" s="59"/>
      <c r="M17" s="59"/>
      <c r="N17" s="59"/>
      <c r="O17" s="74">
        <f t="shared" si="0"/>
        <v>2532</v>
      </c>
      <c r="P17" s="66"/>
      <c r="R17" s="68">
        <f>C72+D72+E72+F72+G72+H72+I72</f>
        <v>167181</v>
      </c>
    </row>
    <row r="18" spans="2:18" x14ac:dyDescent="0.3">
      <c r="B18" s="60" t="s">
        <v>229</v>
      </c>
      <c r="C18" s="57">
        <v>392</v>
      </c>
      <c r="D18" s="57">
        <v>349</v>
      </c>
      <c r="E18" s="57">
        <v>556</v>
      </c>
      <c r="F18" s="57">
        <v>478</v>
      </c>
      <c r="G18" s="57">
        <v>726</v>
      </c>
      <c r="H18" s="57">
        <v>1006</v>
      </c>
      <c r="I18" s="59"/>
      <c r="J18" s="59"/>
      <c r="K18" s="59"/>
      <c r="L18" s="59"/>
      <c r="M18" s="59"/>
      <c r="N18" s="59"/>
      <c r="O18" s="74">
        <f t="shared" si="0"/>
        <v>3507</v>
      </c>
      <c r="P18" s="66"/>
      <c r="R18" s="68">
        <f>R17-O40</f>
        <v>0</v>
      </c>
    </row>
    <row r="19" spans="2:18" x14ac:dyDescent="0.3">
      <c r="B19" s="60" t="s">
        <v>223</v>
      </c>
      <c r="C19" s="12">
        <v>867</v>
      </c>
      <c r="D19" s="12">
        <v>724</v>
      </c>
      <c r="E19" s="12">
        <v>1307</v>
      </c>
      <c r="F19" s="12">
        <v>1038</v>
      </c>
      <c r="G19" s="12">
        <v>1576</v>
      </c>
      <c r="H19" s="12">
        <v>1380</v>
      </c>
      <c r="I19" s="12"/>
      <c r="J19" s="12"/>
      <c r="K19" s="12"/>
      <c r="L19" s="12"/>
      <c r="M19" s="12"/>
      <c r="N19" s="12"/>
      <c r="O19" s="74">
        <f t="shared" si="0"/>
        <v>6892</v>
      </c>
      <c r="P19" s="66"/>
    </row>
    <row r="20" spans="2:18" x14ac:dyDescent="0.3">
      <c r="B20" s="60" t="s">
        <v>224</v>
      </c>
      <c r="C20" s="11">
        <v>892</v>
      </c>
      <c r="D20" s="11">
        <v>642</v>
      </c>
      <c r="E20" s="11">
        <v>1318</v>
      </c>
      <c r="F20" s="11">
        <v>1038</v>
      </c>
      <c r="G20" s="11">
        <v>1408</v>
      </c>
      <c r="H20" s="11">
        <v>1495</v>
      </c>
      <c r="I20" s="11"/>
      <c r="J20" s="11"/>
      <c r="K20" s="11"/>
      <c r="L20" s="11"/>
      <c r="M20" s="11"/>
      <c r="N20" s="11"/>
      <c r="O20" s="74">
        <f t="shared" si="0"/>
        <v>6793</v>
      </c>
      <c r="P20" s="66"/>
    </row>
    <row r="21" spans="2:18" x14ac:dyDescent="0.3">
      <c r="B21" s="60" t="s">
        <v>225</v>
      </c>
      <c r="C21" s="12">
        <v>738</v>
      </c>
      <c r="D21" s="12">
        <v>670</v>
      </c>
      <c r="E21" s="12">
        <v>1169</v>
      </c>
      <c r="F21" s="12">
        <v>794</v>
      </c>
      <c r="G21" s="12">
        <v>1044</v>
      </c>
      <c r="H21" s="12">
        <v>1755</v>
      </c>
      <c r="I21" s="12"/>
      <c r="J21" s="12"/>
      <c r="K21" s="12"/>
      <c r="L21" s="12"/>
      <c r="M21" s="12"/>
      <c r="N21" s="12"/>
      <c r="O21" s="74">
        <f t="shared" si="0"/>
        <v>6170</v>
      </c>
      <c r="P21" s="66"/>
    </row>
    <row r="22" spans="2:18" x14ac:dyDescent="0.3">
      <c r="B22" s="60" t="s">
        <v>226</v>
      </c>
      <c r="C22" s="11">
        <v>679</v>
      </c>
      <c r="D22" s="11">
        <v>696</v>
      </c>
      <c r="E22" s="11">
        <v>1271</v>
      </c>
      <c r="F22" s="11">
        <v>802</v>
      </c>
      <c r="G22" s="11">
        <v>408</v>
      </c>
      <c r="H22" s="11">
        <v>6282</v>
      </c>
      <c r="I22" s="11"/>
      <c r="J22" s="11"/>
      <c r="K22" s="11"/>
      <c r="L22" s="11"/>
      <c r="M22" s="11"/>
      <c r="N22" s="11"/>
      <c r="O22" s="74">
        <f t="shared" si="0"/>
        <v>10138</v>
      </c>
      <c r="P22" s="66"/>
    </row>
    <row r="23" spans="2:18" x14ac:dyDescent="0.3">
      <c r="B23" s="60" t="s">
        <v>227</v>
      </c>
      <c r="C23" s="12">
        <v>593</v>
      </c>
      <c r="D23" s="12">
        <v>490</v>
      </c>
      <c r="E23" s="12">
        <v>930</v>
      </c>
      <c r="F23" s="12">
        <v>574</v>
      </c>
      <c r="G23" s="12">
        <v>440</v>
      </c>
      <c r="H23" s="12">
        <v>4834</v>
      </c>
      <c r="I23" s="12"/>
      <c r="J23" s="12"/>
      <c r="K23" s="12"/>
      <c r="L23" s="12"/>
      <c r="M23" s="12"/>
      <c r="N23" s="12"/>
      <c r="O23" s="74">
        <f t="shared" si="0"/>
        <v>7861</v>
      </c>
      <c r="P23" s="66"/>
    </row>
    <row r="24" spans="2:18" x14ac:dyDescent="0.3">
      <c r="B24" s="60" t="s">
        <v>228</v>
      </c>
      <c r="C24" s="57">
        <v>231</v>
      </c>
      <c r="D24" s="57">
        <v>209</v>
      </c>
      <c r="E24" s="57">
        <v>448</v>
      </c>
      <c r="F24" s="57">
        <v>290</v>
      </c>
      <c r="G24" s="57">
        <v>363</v>
      </c>
      <c r="H24" s="57">
        <v>1051</v>
      </c>
      <c r="I24" s="59"/>
      <c r="J24" s="59"/>
      <c r="K24" s="59"/>
      <c r="L24" s="59"/>
      <c r="M24" s="59"/>
      <c r="N24" s="59"/>
      <c r="O24" s="74">
        <f t="shared" si="0"/>
        <v>2592</v>
      </c>
      <c r="P24" s="66"/>
    </row>
    <row r="25" spans="2:18" x14ac:dyDescent="0.3">
      <c r="B25" s="60" t="s">
        <v>229</v>
      </c>
      <c r="C25" s="57">
        <v>409</v>
      </c>
      <c r="D25" s="57">
        <v>288</v>
      </c>
      <c r="E25" s="57">
        <v>621</v>
      </c>
      <c r="F25" s="57">
        <v>427</v>
      </c>
      <c r="G25" s="57">
        <v>688</v>
      </c>
      <c r="H25" s="57">
        <v>721</v>
      </c>
      <c r="I25" s="59"/>
      <c r="J25" s="59"/>
      <c r="K25" s="59"/>
      <c r="L25" s="59"/>
      <c r="M25" s="59"/>
      <c r="N25" s="59"/>
      <c r="O25" s="74">
        <f t="shared" si="0"/>
        <v>3154</v>
      </c>
      <c r="P25" s="66"/>
    </row>
    <row r="26" spans="2:18" x14ac:dyDescent="0.3">
      <c r="B26" s="60" t="s">
        <v>223</v>
      </c>
      <c r="C26" s="12">
        <v>933</v>
      </c>
      <c r="D26" s="12">
        <v>673</v>
      </c>
      <c r="E26" s="12">
        <v>1411</v>
      </c>
      <c r="F26" s="12">
        <v>792</v>
      </c>
      <c r="G26" s="12">
        <v>1506</v>
      </c>
      <c r="H26" s="12">
        <v>1142</v>
      </c>
      <c r="I26" s="12"/>
      <c r="J26" s="12"/>
      <c r="K26" s="12"/>
      <c r="L26" s="12"/>
      <c r="M26" s="12"/>
      <c r="N26" s="12"/>
      <c r="O26" s="74">
        <f t="shared" si="0"/>
        <v>6457</v>
      </c>
      <c r="P26" s="66"/>
    </row>
    <row r="27" spans="2:18" x14ac:dyDescent="0.3">
      <c r="B27" s="60" t="s">
        <v>224</v>
      </c>
      <c r="C27" s="11">
        <v>1012</v>
      </c>
      <c r="D27" s="11">
        <v>646</v>
      </c>
      <c r="E27" s="11">
        <v>1422</v>
      </c>
      <c r="F27" s="11">
        <v>849</v>
      </c>
      <c r="G27" s="11">
        <v>1466</v>
      </c>
      <c r="H27" s="11">
        <v>1114</v>
      </c>
      <c r="I27" s="11"/>
      <c r="J27" s="11"/>
      <c r="K27" s="11"/>
      <c r="L27" s="11"/>
      <c r="M27" s="11"/>
      <c r="N27" s="11"/>
      <c r="O27" s="74">
        <f t="shared" si="0"/>
        <v>6509</v>
      </c>
      <c r="P27" s="66"/>
    </row>
    <row r="28" spans="2:18" x14ac:dyDescent="0.3">
      <c r="B28" s="60" t="s">
        <v>225</v>
      </c>
      <c r="C28" s="12">
        <v>1042</v>
      </c>
      <c r="D28" s="12">
        <v>676</v>
      </c>
      <c r="E28" s="12">
        <v>1389</v>
      </c>
      <c r="F28" s="12">
        <v>722</v>
      </c>
      <c r="G28" s="12">
        <v>1369</v>
      </c>
      <c r="H28" s="12">
        <v>1021</v>
      </c>
      <c r="I28" s="12"/>
      <c r="J28" s="12"/>
      <c r="K28" s="12"/>
      <c r="L28" s="12"/>
      <c r="M28" s="12"/>
      <c r="N28" s="12"/>
      <c r="O28" s="74">
        <f t="shared" si="0"/>
        <v>6219</v>
      </c>
      <c r="P28" s="66"/>
    </row>
    <row r="29" spans="2:18" x14ac:dyDescent="0.3">
      <c r="B29" s="60" t="s">
        <v>226</v>
      </c>
      <c r="C29" s="11">
        <v>970</v>
      </c>
      <c r="D29" s="11">
        <v>791</v>
      </c>
      <c r="E29" s="11">
        <v>1285</v>
      </c>
      <c r="F29" s="11">
        <v>750</v>
      </c>
      <c r="G29" s="11">
        <v>1422</v>
      </c>
      <c r="H29" s="11">
        <v>910</v>
      </c>
      <c r="I29" s="11"/>
      <c r="J29" s="11"/>
      <c r="K29" s="11"/>
      <c r="L29" s="11"/>
      <c r="M29" s="11"/>
      <c r="N29" s="11"/>
      <c r="O29" s="74">
        <f t="shared" si="0"/>
        <v>6128</v>
      </c>
      <c r="P29" s="66"/>
    </row>
    <row r="30" spans="2:18" x14ac:dyDescent="0.3">
      <c r="B30" s="60" t="s">
        <v>227</v>
      </c>
      <c r="C30" s="12">
        <v>697</v>
      </c>
      <c r="D30" s="12">
        <v>524</v>
      </c>
      <c r="E30" s="12">
        <v>1037</v>
      </c>
      <c r="F30" s="12">
        <v>562</v>
      </c>
      <c r="G30" s="12">
        <v>1116</v>
      </c>
      <c r="H30" s="12">
        <v>652</v>
      </c>
      <c r="I30" s="12"/>
      <c r="J30" s="12"/>
      <c r="K30" s="12"/>
      <c r="L30" s="12"/>
      <c r="M30" s="12"/>
      <c r="N30" s="12"/>
      <c r="O30" s="74">
        <f t="shared" si="0"/>
        <v>4588</v>
      </c>
      <c r="P30" s="66"/>
    </row>
    <row r="31" spans="2:18" x14ac:dyDescent="0.3">
      <c r="B31" s="60" t="s">
        <v>228</v>
      </c>
      <c r="C31" s="57">
        <v>306</v>
      </c>
      <c r="D31" s="57">
        <v>299</v>
      </c>
      <c r="E31" s="57">
        <v>375</v>
      </c>
      <c r="F31" s="57">
        <v>241</v>
      </c>
      <c r="G31" s="57">
        <v>351</v>
      </c>
      <c r="H31" s="57">
        <v>395</v>
      </c>
      <c r="I31" s="59"/>
      <c r="J31" s="59"/>
      <c r="K31" s="59"/>
      <c r="L31" s="59"/>
      <c r="M31" s="59"/>
      <c r="N31" s="59"/>
      <c r="O31" s="74">
        <f t="shared" si="0"/>
        <v>1967</v>
      </c>
      <c r="P31" s="66"/>
    </row>
    <row r="32" spans="2:18" x14ac:dyDescent="0.3">
      <c r="B32" s="60" t="s">
        <v>229</v>
      </c>
      <c r="C32" s="57">
        <v>445</v>
      </c>
      <c r="D32" s="57">
        <v>426</v>
      </c>
      <c r="E32" s="57">
        <v>623</v>
      </c>
      <c r="F32" s="57">
        <v>357</v>
      </c>
      <c r="G32" s="57">
        <v>331</v>
      </c>
      <c r="H32" s="57">
        <v>422</v>
      </c>
      <c r="I32" s="59"/>
      <c r="J32" s="59"/>
      <c r="K32" s="59"/>
      <c r="L32" s="59"/>
      <c r="M32" s="59"/>
      <c r="N32" s="59"/>
      <c r="O32" s="74">
        <f t="shared" si="0"/>
        <v>2604</v>
      </c>
      <c r="P32" s="66"/>
    </row>
    <row r="33" spans="2:16" x14ac:dyDescent="0.3">
      <c r="B33" s="60" t="s">
        <v>223</v>
      </c>
      <c r="C33" s="12">
        <v>1035</v>
      </c>
      <c r="D33" s="12">
        <v>989</v>
      </c>
      <c r="E33" s="12">
        <v>1508</v>
      </c>
      <c r="F33" s="12"/>
      <c r="G33" s="12">
        <v>703</v>
      </c>
      <c r="H33" s="12">
        <v>886</v>
      </c>
      <c r="I33" s="12"/>
      <c r="J33" s="12"/>
      <c r="K33" s="12"/>
      <c r="L33" s="12"/>
      <c r="M33" s="12"/>
      <c r="N33" s="12"/>
      <c r="O33" s="74">
        <f t="shared" si="0"/>
        <v>5121</v>
      </c>
      <c r="P33" s="66"/>
    </row>
    <row r="34" spans="2:16" x14ac:dyDescent="0.3">
      <c r="B34" s="60" t="s">
        <v>224</v>
      </c>
      <c r="C34" s="11">
        <v>958</v>
      </c>
      <c r="D34" s="11">
        <v>1014</v>
      </c>
      <c r="E34" s="11">
        <v>1553</v>
      </c>
      <c r="F34" s="11"/>
      <c r="G34" s="11">
        <v>1593</v>
      </c>
      <c r="H34" s="11">
        <v>775</v>
      </c>
      <c r="I34" s="11"/>
      <c r="J34" s="11"/>
      <c r="K34" s="11"/>
      <c r="L34" s="11"/>
      <c r="M34" s="11"/>
      <c r="N34" s="11"/>
      <c r="O34" s="74">
        <f t="shared" si="0"/>
        <v>5893</v>
      </c>
      <c r="P34" s="66"/>
    </row>
    <row r="35" spans="2:16" x14ac:dyDescent="0.3">
      <c r="B35" s="60" t="s">
        <v>225</v>
      </c>
      <c r="C35" s="12"/>
      <c r="D35" s="12"/>
      <c r="E35" s="12">
        <v>1422</v>
      </c>
      <c r="F35" s="12"/>
      <c r="G35" s="12">
        <v>1664</v>
      </c>
      <c r="H35" s="12">
        <v>616</v>
      </c>
      <c r="I35" s="12"/>
      <c r="J35" s="12"/>
      <c r="K35" s="12"/>
      <c r="L35" s="12"/>
      <c r="M35" s="12"/>
      <c r="N35" s="12"/>
      <c r="O35" s="74">
        <f t="shared" si="0"/>
        <v>3702</v>
      </c>
      <c r="P35" s="66"/>
    </row>
    <row r="36" spans="2:16" x14ac:dyDescent="0.3">
      <c r="B36" s="60" t="s">
        <v>226</v>
      </c>
      <c r="C36" s="11"/>
      <c r="D36" s="11"/>
      <c r="E36" s="11">
        <v>1442</v>
      </c>
      <c r="F36" s="11"/>
      <c r="G36" s="11"/>
      <c r="H36" s="11">
        <v>666</v>
      </c>
      <c r="I36" s="11"/>
      <c r="J36" s="11"/>
      <c r="K36" s="11"/>
      <c r="L36" s="11"/>
      <c r="M36" s="11"/>
      <c r="N36" s="11"/>
      <c r="O36" s="74">
        <f t="shared" si="0"/>
        <v>2108</v>
      </c>
      <c r="P36" s="66"/>
    </row>
    <row r="37" spans="2:16" x14ac:dyDescent="0.3">
      <c r="B37" s="60" t="s">
        <v>227</v>
      </c>
      <c r="C37" s="12"/>
      <c r="D37" s="12"/>
      <c r="E37" s="12">
        <v>1011</v>
      </c>
      <c r="F37" s="12"/>
      <c r="G37" s="12"/>
      <c r="H37" s="12">
        <v>541</v>
      </c>
      <c r="I37" s="12"/>
      <c r="J37" s="12"/>
      <c r="K37" s="12"/>
      <c r="L37" s="12"/>
      <c r="M37" s="12"/>
      <c r="N37" s="12"/>
      <c r="O37" s="74">
        <f t="shared" si="0"/>
        <v>1552</v>
      </c>
      <c r="P37" s="66"/>
    </row>
    <row r="38" spans="2:16" x14ac:dyDescent="0.3">
      <c r="B38" s="60" t="s">
        <v>228</v>
      </c>
      <c r="C38" s="59"/>
      <c r="D38" s="59"/>
      <c r="E38" s="59"/>
      <c r="F38" s="59"/>
      <c r="G38" s="59"/>
      <c r="H38" s="57">
        <v>295</v>
      </c>
      <c r="I38" s="59"/>
      <c r="J38" s="59"/>
      <c r="K38" s="59"/>
      <c r="L38" s="59"/>
      <c r="M38" s="59"/>
      <c r="N38" s="59"/>
      <c r="O38" s="74">
        <f t="shared" si="0"/>
        <v>295</v>
      </c>
      <c r="P38" s="66"/>
    </row>
    <row r="39" spans="2:16" x14ac:dyDescent="0.3">
      <c r="B39" s="60" t="s">
        <v>229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74">
        <f t="shared" si="0"/>
        <v>0</v>
      </c>
      <c r="P39" s="66"/>
    </row>
    <row r="40" spans="2:16" s="6" customFormat="1" ht="31.8" customHeight="1" x14ac:dyDescent="0.25">
      <c r="B40" s="62" t="s">
        <v>14</v>
      </c>
      <c r="C40" s="63">
        <f>+SUM(C3:C39)</f>
        <v>21410</v>
      </c>
      <c r="D40" s="63">
        <f t="shared" ref="D40:N40" si="1">+SUM(D3:D39)</f>
        <v>19018</v>
      </c>
      <c r="E40" s="63">
        <f t="shared" si="1"/>
        <v>30044</v>
      </c>
      <c r="F40" s="63">
        <f t="shared" si="1"/>
        <v>24227</v>
      </c>
      <c r="G40" s="63">
        <f t="shared" si="1"/>
        <v>30702</v>
      </c>
      <c r="H40" s="63">
        <f t="shared" si="1"/>
        <v>41780</v>
      </c>
      <c r="I40" s="63">
        <f t="shared" si="1"/>
        <v>0</v>
      </c>
      <c r="J40" s="63">
        <f t="shared" si="1"/>
        <v>0</v>
      </c>
      <c r="K40" s="63">
        <f t="shared" si="1"/>
        <v>0</v>
      </c>
      <c r="L40" s="63">
        <f t="shared" si="1"/>
        <v>0</v>
      </c>
      <c r="M40" s="63">
        <f t="shared" si="1"/>
        <v>0</v>
      </c>
      <c r="N40" s="63">
        <f t="shared" si="1"/>
        <v>0</v>
      </c>
      <c r="O40" s="75">
        <f>SUM(O3:O39)</f>
        <v>167181</v>
      </c>
      <c r="P40" s="67"/>
    </row>
    <row r="41" spans="2:16" x14ac:dyDescent="0.3">
      <c r="B41" s="73" t="s">
        <v>237</v>
      </c>
      <c r="C41" s="72">
        <f>AVERAGE(C3:C39)</f>
        <v>690.64516129032256</v>
      </c>
      <c r="D41" s="72">
        <f t="shared" ref="D41:O41" si="2">AVERAGE(D3:D39)</f>
        <v>679.21428571428567</v>
      </c>
      <c r="E41" s="72">
        <f t="shared" si="2"/>
        <v>969.16129032258061</v>
      </c>
      <c r="F41" s="72">
        <f t="shared" si="2"/>
        <v>807.56666666666672</v>
      </c>
      <c r="G41" s="72">
        <f t="shared" si="2"/>
        <v>990.38709677419354</v>
      </c>
      <c r="H41" s="72">
        <f t="shared" si="2"/>
        <v>1347.741935483871</v>
      </c>
      <c r="I41" s="72" t="e">
        <f t="shared" si="2"/>
        <v>#DIV/0!</v>
      </c>
      <c r="J41" s="72" t="e">
        <f t="shared" si="2"/>
        <v>#DIV/0!</v>
      </c>
      <c r="K41" s="72" t="e">
        <f t="shared" si="2"/>
        <v>#DIV/0!</v>
      </c>
      <c r="L41" s="72" t="e">
        <f t="shared" si="2"/>
        <v>#DIV/0!</v>
      </c>
      <c r="M41" s="72" t="e">
        <f t="shared" si="2"/>
        <v>#DIV/0!</v>
      </c>
      <c r="N41" s="72" t="e">
        <f t="shared" si="2"/>
        <v>#DIV/0!</v>
      </c>
      <c r="O41" s="76">
        <f t="shared" si="2"/>
        <v>4518.405405405405</v>
      </c>
    </row>
    <row r="42" spans="2:16" x14ac:dyDescent="0.3">
      <c r="B42" s="73" t="s">
        <v>238</v>
      </c>
      <c r="C42" s="72">
        <f>MAX(C3:C39)</f>
        <v>1042</v>
      </c>
      <c r="D42" s="72">
        <f t="shared" ref="D42:O42" si="3">MAX(D3:D39)</f>
        <v>1272</v>
      </c>
      <c r="E42" s="72">
        <f t="shared" si="3"/>
        <v>1553</v>
      </c>
      <c r="F42" s="72">
        <f t="shared" si="3"/>
        <v>1552</v>
      </c>
      <c r="G42" s="72">
        <f t="shared" si="3"/>
        <v>1666</v>
      </c>
      <c r="H42" s="72">
        <f t="shared" si="3"/>
        <v>6282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72">
        <f t="shared" si="3"/>
        <v>0</v>
      </c>
      <c r="M42" s="72">
        <f t="shared" si="3"/>
        <v>0</v>
      </c>
      <c r="N42" s="72">
        <f t="shared" si="3"/>
        <v>0</v>
      </c>
      <c r="O42" s="76">
        <f t="shared" si="3"/>
        <v>10138</v>
      </c>
    </row>
    <row r="43" spans="2:16" x14ac:dyDescent="0.3">
      <c r="B43" s="73" t="s">
        <v>239</v>
      </c>
      <c r="C43" s="72">
        <f>MIN(C2:C39)</f>
        <v>136</v>
      </c>
      <c r="D43" s="72">
        <f t="shared" ref="D43:O43" si="4">MIN(D2:D39)</f>
        <v>209</v>
      </c>
      <c r="E43" s="72">
        <f t="shared" si="4"/>
        <v>34</v>
      </c>
      <c r="F43" s="72">
        <f t="shared" si="4"/>
        <v>241</v>
      </c>
      <c r="G43" s="72">
        <f t="shared" si="4"/>
        <v>308</v>
      </c>
      <c r="H43" s="72">
        <f t="shared" si="4"/>
        <v>295</v>
      </c>
      <c r="I43" s="72">
        <f t="shared" si="4"/>
        <v>0</v>
      </c>
      <c r="J43" s="72">
        <f t="shared" si="4"/>
        <v>0</v>
      </c>
      <c r="K43" s="72">
        <f t="shared" si="4"/>
        <v>0</v>
      </c>
      <c r="L43" s="72">
        <f t="shared" si="4"/>
        <v>0</v>
      </c>
      <c r="M43" s="72">
        <f t="shared" si="4"/>
        <v>0</v>
      </c>
      <c r="N43" s="72">
        <f t="shared" si="4"/>
        <v>0</v>
      </c>
      <c r="O43" s="76">
        <f t="shared" si="4"/>
        <v>0</v>
      </c>
    </row>
    <row r="44" spans="2:16" ht="55.8" customHeight="1" x14ac:dyDescent="0.3"/>
    <row r="71" spans="3:9" x14ac:dyDescent="0.3">
      <c r="C71" s="71" t="s">
        <v>222</v>
      </c>
      <c r="D71" s="71" t="s">
        <v>231</v>
      </c>
      <c r="E71" s="71" t="s">
        <v>232</v>
      </c>
      <c r="F71" s="71" t="s">
        <v>233</v>
      </c>
      <c r="G71" s="71" t="s">
        <v>234</v>
      </c>
      <c r="H71" s="71" t="s">
        <v>235</v>
      </c>
      <c r="I71" s="71" t="s">
        <v>236</v>
      </c>
    </row>
    <row r="72" spans="3:9" x14ac:dyDescent="0.3">
      <c r="C72" s="70">
        <f>O5+O12+O19+O26+O33</f>
        <v>27658</v>
      </c>
      <c r="D72" s="70">
        <f>O6+O13+O20+O27+O34</f>
        <v>30927</v>
      </c>
      <c r="E72" s="70">
        <f>O7+O14+O21+O28+O35</f>
        <v>28669</v>
      </c>
      <c r="F72" s="70">
        <f>O15+O22+O29+O36+O8</f>
        <v>33000</v>
      </c>
      <c r="G72" s="70">
        <f>O16+O23+O30+O37+O9</f>
        <v>24099</v>
      </c>
      <c r="H72" s="70">
        <f>O17+O24+O31+O38+O10+O3</f>
        <v>9842</v>
      </c>
      <c r="I72" s="70">
        <f>O4+O11+O18+O25+O32+O39</f>
        <v>12986</v>
      </c>
    </row>
  </sheetData>
  <mergeCells count="1">
    <mergeCell ref="B1:O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BA52-1538-475C-B0AB-06E218547CCD}">
  <sheetPr>
    <tabColor theme="5" tint="-0.249977111117893"/>
    <pageSetUpPr fitToPage="1"/>
  </sheetPr>
  <dimension ref="B2:D15"/>
  <sheetViews>
    <sheetView showGridLines="0" workbookViewId="0">
      <selection activeCell="B3" sqref="B3:C15"/>
    </sheetView>
  </sheetViews>
  <sheetFormatPr baseColWidth="10" defaultRowHeight="13.2" x14ac:dyDescent="0.25"/>
  <cols>
    <col min="1" max="1" width="4.33203125" customWidth="1"/>
    <col min="2" max="2" width="14.77734375" customWidth="1"/>
    <col min="3" max="3" width="11.77734375" customWidth="1"/>
    <col min="4" max="4" width="10" customWidth="1"/>
  </cols>
  <sheetData>
    <row r="2" spans="2:4" ht="30.6" customHeight="1" x14ac:dyDescent="0.25">
      <c r="B2" s="56" t="s">
        <v>113</v>
      </c>
      <c r="C2" s="56"/>
      <c r="D2" s="56"/>
    </row>
    <row r="3" spans="2:4" s="32" customFormat="1" ht="28.8" customHeight="1" x14ac:dyDescent="0.25">
      <c r="B3" s="13" t="s">
        <v>98</v>
      </c>
      <c r="C3" s="33" t="s">
        <v>99</v>
      </c>
      <c r="D3" s="13" t="s">
        <v>100</v>
      </c>
    </row>
    <row r="4" spans="2:4" s="31" customFormat="1" ht="19.95" customHeight="1" x14ac:dyDescent="0.25">
      <c r="B4" s="34" t="s">
        <v>101</v>
      </c>
      <c r="C4" s="35">
        <f>'N2-janvier'!B35</f>
        <v>21410</v>
      </c>
      <c r="D4" s="36">
        <f>'N2-janvier'!J35</f>
        <v>84847</v>
      </c>
    </row>
    <row r="5" spans="2:4" s="31" customFormat="1" ht="19.95" customHeight="1" x14ac:dyDescent="0.25">
      <c r="B5" s="37" t="s">
        <v>102</v>
      </c>
      <c r="C5" s="38">
        <f>'N2-février'!B32</f>
        <v>19018</v>
      </c>
      <c r="D5" s="39">
        <f>'N2-février'!J32</f>
        <v>64551</v>
      </c>
    </row>
    <row r="6" spans="2:4" s="31" customFormat="1" ht="19.95" customHeight="1" x14ac:dyDescent="0.25">
      <c r="B6" s="37" t="s">
        <v>103</v>
      </c>
      <c r="C6" s="38">
        <f>'N2-mars'!B35</f>
        <v>30044</v>
      </c>
      <c r="D6" s="39">
        <f>'N2-mars'!J35</f>
        <v>91390</v>
      </c>
    </row>
    <row r="7" spans="2:4" s="31" customFormat="1" ht="19.95" customHeight="1" x14ac:dyDescent="0.25">
      <c r="B7" s="37" t="s">
        <v>104</v>
      </c>
      <c r="C7" s="38">
        <f>'N2-avril'!B34</f>
        <v>24227</v>
      </c>
      <c r="D7" s="39">
        <f>'N2-avril'!J34</f>
        <v>68071</v>
      </c>
    </row>
    <row r="8" spans="2:4" s="31" customFormat="1" ht="19.95" customHeight="1" x14ac:dyDescent="0.25">
      <c r="B8" s="37" t="s">
        <v>105</v>
      </c>
      <c r="C8" s="38">
        <f>'N2-mai'!B35</f>
        <v>30702</v>
      </c>
      <c r="D8" s="39">
        <f>'N2-mai'!J35</f>
        <v>84144</v>
      </c>
    </row>
    <row r="9" spans="2:4" s="31" customFormat="1" ht="19.95" customHeight="1" x14ac:dyDescent="0.25">
      <c r="B9" s="37" t="s">
        <v>106</v>
      </c>
      <c r="C9" s="38">
        <f>'N2-juin'!B35</f>
        <v>41780</v>
      </c>
      <c r="D9" s="39">
        <f>'N2-juin'!J35</f>
        <v>105228</v>
      </c>
    </row>
    <row r="10" spans="2:4" s="31" customFormat="1" ht="19.95" customHeight="1" x14ac:dyDescent="0.25">
      <c r="B10" s="37" t="s">
        <v>107</v>
      </c>
      <c r="C10" s="38"/>
      <c r="D10" s="39"/>
    </row>
    <row r="11" spans="2:4" s="31" customFormat="1" ht="19.95" customHeight="1" x14ac:dyDescent="0.25">
      <c r="B11" s="37" t="s">
        <v>108</v>
      </c>
      <c r="C11" s="38"/>
      <c r="D11" s="39"/>
    </row>
    <row r="12" spans="2:4" s="31" customFormat="1" ht="19.95" customHeight="1" x14ac:dyDescent="0.25">
      <c r="B12" s="37" t="s">
        <v>109</v>
      </c>
      <c r="C12" s="38"/>
      <c r="D12" s="39"/>
    </row>
    <row r="13" spans="2:4" s="31" customFormat="1" ht="19.95" customHeight="1" x14ac:dyDescent="0.25">
      <c r="B13" s="37" t="s">
        <v>110</v>
      </c>
      <c r="C13" s="38"/>
      <c r="D13" s="39"/>
    </row>
    <row r="14" spans="2:4" s="31" customFormat="1" ht="19.95" customHeight="1" x14ac:dyDescent="0.25">
      <c r="B14" s="37" t="s">
        <v>111</v>
      </c>
      <c r="C14" s="38"/>
      <c r="D14" s="39"/>
    </row>
    <row r="15" spans="2:4" s="31" customFormat="1" ht="19.95" customHeight="1" x14ac:dyDescent="0.25">
      <c r="B15" s="40" t="s">
        <v>112</v>
      </c>
      <c r="C15" s="41"/>
      <c r="D15" s="42"/>
    </row>
  </sheetData>
  <mergeCells count="1">
    <mergeCell ref="B2:D2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&amp;L&amp;14&amp;A&amp;R&amp;Z&amp;F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564FE-C7A0-4442-B6BE-838B2C130BA4}">
  <sheetPr>
    <tabColor theme="5" tint="-0.249977111117893"/>
    <pageSetUpPr fitToPage="1"/>
  </sheetPr>
  <dimension ref="A1:K40"/>
  <sheetViews>
    <sheetView showGridLines="0" view="pageBreakPreview" zoomScale="90" zoomScaleNormal="80" zoomScaleSheetLayoutView="90" workbookViewId="0">
      <pane xSplit="1" ySplit="2" topLeftCell="B22" activePane="bottomRight" state="frozen"/>
      <selection activeCell="H35" sqref="H35"/>
      <selection pane="topRight" activeCell="H35" sqref="H35"/>
      <selection pane="bottomLeft" activeCell="H35" sqref="H35"/>
      <selection pane="bottomRight" activeCell="N29" sqref="N29"/>
    </sheetView>
  </sheetViews>
  <sheetFormatPr baseColWidth="10" defaultColWidth="11.5546875" defaultRowHeight="15.6" x14ac:dyDescent="0.3"/>
  <cols>
    <col min="1" max="1" width="13.77734375" style="9" customWidth="1"/>
    <col min="2" max="2" width="10.77734375" style="14" customWidth="1"/>
    <col min="3" max="3" width="10.77734375" style="5" customWidth="1"/>
    <col min="4" max="4" width="14.77734375" style="5" customWidth="1"/>
    <col min="5" max="8" width="12.77734375" style="5" customWidth="1"/>
    <col min="9" max="9" width="16.77734375" style="5" customWidth="1"/>
    <col min="10" max="10" width="12.77734375" style="1" customWidth="1"/>
    <col min="11" max="11" width="13.44140625" style="1" customWidth="1"/>
    <col min="12" max="16384" width="11.5546875" style="1"/>
  </cols>
  <sheetData>
    <row r="1" spans="1:11" ht="45" customHeight="1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2.4" customHeight="1" x14ac:dyDescent="0.3">
      <c r="A2" s="49" t="s">
        <v>0</v>
      </c>
      <c r="B2" s="53" t="s">
        <v>205</v>
      </c>
      <c r="C2" s="54"/>
      <c r="D2" s="55"/>
      <c r="E2" s="48" t="s">
        <v>206</v>
      </c>
      <c r="F2" s="48"/>
      <c r="G2" s="48"/>
      <c r="H2" s="48"/>
      <c r="I2" s="48" t="s">
        <v>10</v>
      </c>
      <c r="J2" s="48"/>
      <c r="K2" s="53"/>
    </row>
    <row r="3" spans="1:11" s="2" customFormat="1" ht="69.599999999999994" customHeight="1" x14ac:dyDescent="0.3">
      <c r="A3" s="49"/>
      <c r="B3" s="18" t="s">
        <v>218</v>
      </c>
      <c r="C3" s="19" t="s">
        <v>4</v>
      </c>
      <c r="D3" s="19" t="s">
        <v>11</v>
      </c>
      <c r="E3" s="19" t="s">
        <v>207</v>
      </c>
      <c r="F3" s="19" t="s">
        <v>219</v>
      </c>
      <c r="G3" s="19" t="s">
        <v>208</v>
      </c>
      <c r="H3" s="19" t="s">
        <v>220</v>
      </c>
      <c r="I3" s="19" t="s">
        <v>211</v>
      </c>
      <c r="J3" s="19" t="s">
        <v>209</v>
      </c>
      <c r="K3" s="20" t="s">
        <v>210</v>
      </c>
    </row>
    <row r="4" spans="1:11" s="6" customFormat="1" ht="19.95" customHeight="1" x14ac:dyDescent="0.25">
      <c r="A4" s="45">
        <v>44927</v>
      </c>
      <c r="B4" s="11">
        <v>136</v>
      </c>
      <c r="C4" s="27">
        <v>0.37</v>
      </c>
      <c r="D4" s="24">
        <v>3.8425925925925923E-3</v>
      </c>
      <c r="E4" s="9">
        <v>96</v>
      </c>
      <c r="F4" s="9">
        <v>1</v>
      </c>
      <c r="G4" s="9">
        <v>43</v>
      </c>
      <c r="H4" s="9">
        <v>15</v>
      </c>
      <c r="I4" s="24" t="s">
        <v>212</v>
      </c>
      <c r="J4" s="11">
        <v>533</v>
      </c>
      <c r="K4" s="21">
        <v>251</v>
      </c>
    </row>
    <row r="5" spans="1:11" s="6" customFormat="1" ht="19.95" customHeight="1" x14ac:dyDescent="0.25">
      <c r="A5" s="46">
        <v>44928</v>
      </c>
      <c r="B5" s="12">
        <v>514</v>
      </c>
      <c r="C5" s="28">
        <v>0.35</v>
      </c>
      <c r="D5" s="25">
        <v>3.9120370370370368E-3</v>
      </c>
      <c r="E5" s="10">
        <v>330</v>
      </c>
      <c r="F5" s="10">
        <v>0</v>
      </c>
      <c r="G5" s="10">
        <v>189</v>
      </c>
      <c r="H5" s="10">
        <v>72</v>
      </c>
      <c r="I5" s="25" t="s">
        <v>19</v>
      </c>
      <c r="J5" s="12">
        <v>2146</v>
      </c>
      <c r="K5" s="22">
        <v>999</v>
      </c>
    </row>
    <row r="6" spans="1:11" s="6" customFormat="1" ht="19.95" customHeight="1" x14ac:dyDescent="0.25">
      <c r="A6" s="45">
        <v>44929</v>
      </c>
      <c r="B6" s="11">
        <v>850</v>
      </c>
      <c r="C6" s="27">
        <v>0.35</v>
      </c>
      <c r="D6" s="24">
        <v>4.0393518518518521E-3</v>
      </c>
      <c r="E6" s="9">
        <v>575</v>
      </c>
      <c r="F6" s="9">
        <v>1</v>
      </c>
      <c r="G6" s="9">
        <v>223</v>
      </c>
      <c r="H6" s="9">
        <v>169</v>
      </c>
      <c r="I6" s="24" t="s">
        <v>36</v>
      </c>
      <c r="J6" s="11">
        <v>3498</v>
      </c>
      <c r="K6" s="21">
        <v>981</v>
      </c>
    </row>
    <row r="7" spans="1:11" s="6" customFormat="1" ht="19.95" customHeight="1" x14ac:dyDescent="0.25">
      <c r="A7" s="46">
        <v>44930</v>
      </c>
      <c r="B7" s="12">
        <v>807</v>
      </c>
      <c r="C7" s="28">
        <v>0.31</v>
      </c>
      <c r="D7" s="25">
        <v>4.0856481481481481E-3</v>
      </c>
      <c r="E7" s="10">
        <v>550</v>
      </c>
      <c r="F7" s="10">
        <v>9</v>
      </c>
      <c r="G7" s="10">
        <v>197</v>
      </c>
      <c r="H7" s="10">
        <v>189</v>
      </c>
      <c r="I7" s="25" t="s">
        <v>28</v>
      </c>
      <c r="J7" s="12">
        <v>3571</v>
      </c>
      <c r="K7" s="22">
        <v>1266</v>
      </c>
    </row>
    <row r="8" spans="1:11" s="6" customFormat="1" ht="19.95" customHeight="1" x14ac:dyDescent="0.25">
      <c r="A8" s="45">
        <v>44931</v>
      </c>
      <c r="B8" s="11">
        <v>1008</v>
      </c>
      <c r="C8" s="27">
        <v>0.36</v>
      </c>
      <c r="D8" s="24">
        <v>3.7731481481481483E-3</v>
      </c>
      <c r="E8" s="9">
        <v>661</v>
      </c>
      <c r="F8" s="9">
        <v>0</v>
      </c>
      <c r="G8" s="9">
        <v>273</v>
      </c>
      <c r="H8" s="9">
        <v>201</v>
      </c>
      <c r="I8" s="24" t="s">
        <v>35</v>
      </c>
      <c r="J8" s="11">
        <v>4012</v>
      </c>
      <c r="K8" s="21">
        <v>1211</v>
      </c>
    </row>
    <row r="9" spans="1:11" s="6" customFormat="1" ht="19.95" customHeight="1" x14ac:dyDescent="0.25">
      <c r="A9" s="46">
        <v>44932</v>
      </c>
      <c r="B9" s="12">
        <v>625</v>
      </c>
      <c r="C9" s="28">
        <v>0.39</v>
      </c>
      <c r="D9" s="25">
        <v>3.472222222222222E-3</v>
      </c>
      <c r="E9" s="10">
        <v>437</v>
      </c>
      <c r="F9" s="10">
        <v>3</v>
      </c>
      <c r="G9" s="10">
        <v>136</v>
      </c>
      <c r="H9" s="10">
        <v>104</v>
      </c>
      <c r="I9" s="25" t="s">
        <v>213</v>
      </c>
      <c r="J9" s="12">
        <v>2460</v>
      </c>
      <c r="K9" s="22">
        <v>696</v>
      </c>
    </row>
    <row r="10" spans="1:11" s="6" customFormat="1" ht="19.95" customHeight="1" x14ac:dyDescent="0.25">
      <c r="A10" s="45">
        <v>44933</v>
      </c>
      <c r="B10" s="11">
        <v>261</v>
      </c>
      <c r="C10" s="27">
        <v>0.4</v>
      </c>
      <c r="D10" s="24">
        <v>3.0324074074074073E-3</v>
      </c>
      <c r="E10" s="9">
        <v>171</v>
      </c>
      <c r="F10" s="9">
        <v>2</v>
      </c>
      <c r="G10" s="9">
        <v>89</v>
      </c>
      <c r="H10" s="9">
        <v>47</v>
      </c>
      <c r="I10" s="24" t="s">
        <v>214</v>
      </c>
      <c r="J10" s="11">
        <v>945</v>
      </c>
      <c r="K10" s="21">
        <v>379</v>
      </c>
    </row>
    <row r="11" spans="1:11" s="6" customFormat="1" ht="19.95" customHeight="1" x14ac:dyDescent="0.25">
      <c r="A11" s="46">
        <v>44934</v>
      </c>
      <c r="B11" s="12">
        <v>431</v>
      </c>
      <c r="C11" s="28">
        <v>0.37</v>
      </c>
      <c r="D11" s="25">
        <v>3.2060185185185191E-3</v>
      </c>
      <c r="E11" s="10">
        <v>314</v>
      </c>
      <c r="F11" s="10">
        <v>9</v>
      </c>
      <c r="G11" s="10">
        <v>104</v>
      </c>
      <c r="H11" s="10">
        <v>74</v>
      </c>
      <c r="I11" s="25" t="s">
        <v>32</v>
      </c>
      <c r="J11" s="12">
        <v>1543</v>
      </c>
      <c r="K11" s="22">
        <v>529</v>
      </c>
    </row>
    <row r="12" spans="1:11" s="6" customFormat="1" ht="19.95" customHeight="1" x14ac:dyDescent="0.25">
      <c r="A12" s="45">
        <v>44935</v>
      </c>
      <c r="B12" s="11">
        <v>978</v>
      </c>
      <c r="C12" s="27">
        <v>0.34</v>
      </c>
      <c r="D12" s="24">
        <v>4.1319444444444442E-3</v>
      </c>
      <c r="E12" s="9">
        <v>711</v>
      </c>
      <c r="F12" s="9">
        <v>2</v>
      </c>
      <c r="G12" s="9">
        <v>185</v>
      </c>
      <c r="H12" s="9">
        <v>198</v>
      </c>
      <c r="I12" s="24" t="s">
        <v>26</v>
      </c>
      <c r="J12" s="11">
        <v>4185</v>
      </c>
      <c r="K12" s="21">
        <v>1241</v>
      </c>
    </row>
    <row r="13" spans="1:11" s="6" customFormat="1" ht="19.95" customHeight="1" x14ac:dyDescent="0.25">
      <c r="A13" s="46">
        <v>44936</v>
      </c>
      <c r="B13" s="12">
        <v>896</v>
      </c>
      <c r="C13" s="28">
        <v>0.34</v>
      </c>
      <c r="D13" s="25">
        <v>3.7847222222222223E-3</v>
      </c>
      <c r="E13" s="10">
        <v>641</v>
      </c>
      <c r="F13" s="10">
        <v>6</v>
      </c>
      <c r="G13" s="10">
        <v>222</v>
      </c>
      <c r="H13" s="10">
        <v>140</v>
      </c>
      <c r="I13" s="25" t="s">
        <v>36</v>
      </c>
      <c r="J13" s="12">
        <v>4034</v>
      </c>
      <c r="K13" s="22">
        <v>1337</v>
      </c>
    </row>
    <row r="14" spans="1:11" s="6" customFormat="1" ht="19.95" customHeight="1" x14ac:dyDescent="0.25">
      <c r="A14" s="45">
        <v>44937</v>
      </c>
      <c r="B14" s="11">
        <v>844</v>
      </c>
      <c r="C14" s="27">
        <v>0.39</v>
      </c>
      <c r="D14" s="24">
        <v>3.2638888888888891E-3</v>
      </c>
      <c r="E14" s="9">
        <v>585</v>
      </c>
      <c r="F14" s="9">
        <v>5</v>
      </c>
      <c r="G14" s="9">
        <v>240</v>
      </c>
      <c r="H14" s="9">
        <v>130</v>
      </c>
      <c r="I14" s="24" t="s">
        <v>25</v>
      </c>
      <c r="J14" s="11">
        <v>3042</v>
      </c>
      <c r="K14" s="21">
        <v>1193</v>
      </c>
    </row>
    <row r="15" spans="1:11" s="6" customFormat="1" ht="19.95" customHeight="1" x14ac:dyDescent="0.25">
      <c r="A15" s="46">
        <v>44938</v>
      </c>
      <c r="B15" s="12">
        <v>962</v>
      </c>
      <c r="C15" s="28">
        <v>0.41</v>
      </c>
      <c r="D15" s="25">
        <v>3.0439814814814821E-3</v>
      </c>
      <c r="E15" s="10">
        <v>622</v>
      </c>
      <c r="F15" s="10">
        <v>4</v>
      </c>
      <c r="G15" s="10">
        <v>252</v>
      </c>
      <c r="H15" s="10">
        <v>197</v>
      </c>
      <c r="I15" s="25" t="s">
        <v>30</v>
      </c>
      <c r="J15" s="12">
        <v>3347</v>
      </c>
      <c r="K15" s="22">
        <v>811</v>
      </c>
    </row>
    <row r="16" spans="1:11" s="6" customFormat="1" ht="19.95" customHeight="1" x14ac:dyDescent="0.25">
      <c r="A16" s="45">
        <v>44939</v>
      </c>
      <c r="B16" s="11">
        <v>671</v>
      </c>
      <c r="C16" s="27">
        <v>0.39</v>
      </c>
      <c r="D16" s="24">
        <v>3.9814814814814817E-3</v>
      </c>
      <c r="E16" s="9">
        <v>464</v>
      </c>
      <c r="F16" s="9">
        <v>4</v>
      </c>
      <c r="G16" s="9">
        <v>147</v>
      </c>
      <c r="H16" s="9">
        <v>139</v>
      </c>
      <c r="I16" s="24" t="s">
        <v>215</v>
      </c>
      <c r="J16" s="11">
        <v>3013</v>
      </c>
      <c r="K16" s="21">
        <v>953</v>
      </c>
    </row>
    <row r="17" spans="1:11" s="6" customFormat="1" ht="19.95" customHeight="1" x14ac:dyDescent="0.25">
      <c r="A17" s="46">
        <v>44940</v>
      </c>
      <c r="B17" s="12">
        <v>228</v>
      </c>
      <c r="C17" s="28">
        <v>0.46</v>
      </c>
      <c r="D17" s="25">
        <v>2.8356481481481479E-3</v>
      </c>
      <c r="E17" s="10">
        <v>128</v>
      </c>
      <c r="F17" s="10">
        <v>0</v>
      </c>
      <c r="G17" s="10">
        <v>75</v>
      </c>
      <c r="H17" s="10">
        <v>48</v>
      </c>
      <c r="I17" s="25" t="s">
        <v>35</v>
      </c>
      <c r="J17" s="12">
        <v>684</v>
      </c>
      <c r="K17" s="22">
        <v>240</v>
      </c>
    </row>
    <row r="18" spans="1:11" s="6" customFormat="1" ht="19.95" customHeight="1" x14ac:dyDescent="0.25">
      <c r="A18" s="45">
        <v>44941</v>
      </c>
      <c r="B18" s="11">
        <v>392</v>
      </c>
      <c r="C18" s="27">
        <v>0.35</v>
      </c>
      <c r="D18" s="24">
        <v>3.2291666666666666E-3</v>
      </c>
      <c r="E18" s="9">
        <v>274</v>
      </c>
      <c r="F18" s="9">
        <v>3</v>
      </c>
      <c r="G18" s="9">
        <v>104</v>
      </c>
      <c r="H18" s="9">
        <v>54</v>
      </c>
      <c r="I18" s="24" t="s">
        <v>33</v>
      </c>
      <c r="J18" s="11">
        <v>1380</v>
      </c>
      <c r="K18" s="21">
        <v>556</v>
      </c>
    </row>
    <row r="19" spans="1:11" s="6" customFormat="1" ht="19.95" customHeight="1" x14ac:dyDescent="0.25">
      <c r="A19" s="46">
        <v>44942</v>
      </c>
      <c r="B19" s="12">
        <v>867</v>
      </c>
      <c r="C19" s="28">
        <v>0.35</v>
      </c>
      <c r="D19" s="25">
        <v>3.7847222222222223E-3</v>
      </c>
      <c r="E19" s="10">
        <v>607</v>
      </c>
      <c r="F19" s="10">
        <v>6</v>
      </c>
      <c r="G19" s="10">
        <v>200</v>
      </c>
      <c r="H19" s="10">
        <v>179</v>
      </c>
      <c r="I19" s="25" t="s">
        <v>34</v>
      </c>
      <c r="J19" s="12">
        <v>3555</v>
      </c>
      <c r="K19" s="22">
        <v>1324</v>
      </c>
    </row>
    <row r="20" spans="1:11" s="6" customFormat="1" ht="19.95" customHeight="1" x14ac:dyDescent="0.25">
      <c r="A20" s="45">
        <v>44943</v>
      </c>
      <c r="B20" s="11">
        <v>892</v>
      </c>
      <c r="C20" s="27">
        <v>0.37</v>
      </c>
      <c r="D20" s="24">
        <v>4.2476851851851851E-3</v>
      </c>
      <c r="E20" s="9">
        <v>641</v>
      </c>
      <c r="F20" s="9">
        <v>2</v>
      </c>
      <c r="G20" s="9">
        <v>200</v>
      </c>
      <c r="H20" s="9">
        <v>156</v>
      </c>
      <c r="I20" s="24" t="s">
        <v>36</v>
      </c>
      <c r="J20" s="11">
        <v>3743</v>
      </c>
      <c r="K20" s="21">
        <v>1361</v>
      </c>
    </row>
    <row r="21" spans="1:11" s="6" customFormat="1" ht="19.95" customHeight="1" x14ac:dyDescent="0.25">
      <c r="A21" s="46">
        <v>44944</v>
      </c>
      <c r="B21" s="12">
        <v>738</v>
      </c>
      <c r="C21" s="28">
        <v>0.38</v>
      </c>
      <c r="D21" s="25">
        <v>3.645833333333333E-3</v>
      </c>
      <c r="E21" s="10">
        <v>503</v>
      </c>
      <c r="F21" s="10">
        <v>1</v>
      </c>
      <c r="G21" s="10">
        <v>214</v>
      </c>
      <c r="H21" s="10">
        <v>119</v>
      </c>
      <c r="I21" s="25" t="s">
        <v>27</v>
      </c>
      <c r="J21" s="12">
        <v>3028</v>
      </c>
      <c r="K21" s="22">
        <v>1146</v>
      </c>
    </row>
    <row r="22" spans="1:11" s="6" customFormat="1" ht="19.95" customHeight="1" x14ac:dyDescent="0.25">
      <c r="A22" s="45">
        <v>44945</v>
      </c>
      <c r="B22" s="11">
        <v>679</v>
      </c>
      <c r="C22" s="27">
        <v>0.36</v>
      </c>
      <c r="D22" s="24">
        <v>3.3101851851851851E-3</v>
      </c>
      <c r="E22" s="9">
        <v>445</v>
      </c>
      <c r="F22" s="9">
        <v>1</v>
      </c>
      <c r="G22" s="9">
        <v>207</v>
      </c>
      <c r="H22" s="9">
        <v>125</v>
      </c>
      <c r="I22" s="24" t="s">
        <v>29</v>
      </c>
      <c r="J22" s="11">
        <v>2823</v>
      </c>
      <c r="K22" s="21">
        <v>1149</v>
      </c>
    </row>
    <row r="23" spans="1:11" s="6" customFormat="1" ht="19.95" customHeight="1" x14ac:dyDescent="0.25">
      <c r="A23" s="46">
        <v>44946</v>
      </c>
      <c r="B23" s="12">
        <v>593</v>
      </c>
      <c r="C23" s="28">
        <v>0.36</v>
      </c>
      <c r="D23" s="25">
        <v>2.9745370370370373E-3</v>
      </c>
      <c r="E23" s="10">
        <v>373</v>
      </c>
      <c r="F23" s="10">
        <v>1</v>
      </c>
      <c r="G23" s="10">
        <v>150</v>
      </c>
      <c r="H23" s="10">
        <v>152</v>
      </c>
      <c r="I23" s="25" t="s">
        <v>31</v>
      </c>
      <c r="J23" s="12">
        <v>2147</v>
      </c>
      <c r="K23" s="22">
        <v>674</v>
      </c>
    </row>
    <row r="24" spans="1:11" s="6" customFormat="1" ht="19.95" customHeight="1" x14ac:dyDescent="0.25">
      <c r="A24" s="45">
        <v>44947</v>
      </c>
      <c r="B24" s="11">
        <v>231</v>
      </c>
      <c r="C24" s="27">
        <v>0.34</v>
      </c>
      <c r="D24" s="24">
        <v>3.472222222222222E-3</v>
      </c>
      <c r="E24" s="9">
        <v>151</v>
      </c>
      <c r="F24" s="9">
        <v>1</v>
      </c>
      <c r="G24" s="9">
        <v>73</v>
      </c>
      <c r="H24" s="9">
        <v>35</v>
      </c>
      <c r="I24" s="24" t="s">
        <v>24</v>
      </c>
      <c r="J24" s="11">
        <v>842</v>
      </c>
      <c r="K24" s="21">
        <v>309</v>
      </c>
    </row>
    <row r="25" spans="1:11" s="6" customFormat="1" ht="19.95" customHeight="1" x14ac:dyDescent="0.25">
      <c r="A25" s="46">
        <v>44948</v>
      </c>
      <c r="B25" s="12">
        <v>409</v>
      </c>
      <c r="C25" s="28">
        <v>0.38</v>
      </c>
      <c r="D25" s="25">
        <v>2.8124999999999995E-3</v>
      </c>
      <c r="E25" s="10">
        <v>300</v>
      </c>
      <c r="F25" s="10">
        <v>2</v>
      </c>
      <c r="G25" s="10">
        <v>98</v>
      </c>
      <c r="H25" s="10">
        <v>51</v>
      </c>
      <c r="I25" s="25" t="s">
        <v>22</v>
      </c>
      <c r="J25" s="12">
        <v>1482</v>
      </c>
      <c r="K25" s="22">
        <v>468</v>
      </c>
    </row>
    <row r="26" spans="1:11" s="6" customFormat="1" ht="19.95" customHeight="1" x14ac:dyDescent="0.25">
      <c r="A26" s="45">
        <v>44949</v>
      </c>
      <c r="B26" s="11">
        <v>933</v>
      </c>
      <c r="C26" s="27">
        <v>0.36</v>
      </c>
      <c r="D26" s="24">
        <v>3.6226851851851854E-3</v>
      </c>
      <c r="E26" s="9">
        <v>680</v>
      </c>
      <c r="F26" s="9">
        <v>1</v>
      </c>
      <c r="G26" s="9">
        <v>237</v>
      </c>
      <c r="H26" s="9">
        <v>153</v>
      </c>
      <c r="I26" s="24" t="s">
        <v>20</v>
      </c>
      <c r="J26" s="11">
        <v>3888</v>
      </c>
      <c r="K26" s="21">
        <v>1343</v>
      </c>
    </row>
    <row r="27" spans="1:11" s="6" customFormat="1" ht="19.95" customHeight="1" x14ac:dyDescent="0.25">
      <c r="A27" s="46">
        <v>44950</v>
      </c>
      <c r="B27" s="12">
        <v>1012</v>
      </c>
      <c r="C27" s="28">
        <v>0.36</v>
      </c>
      <c r="D27" s="25">
        <v>2.5231481481481481E-3</v>
      </c>
      <c r="E27" s="10">
        <v>720</v>
      </c>
      <c r="F27" s="10">
        <v>7</v>
      </c>
      <c r="G27" s="10">
        <v>244</v>
      </c>
      <c r="H27" s="10">
        <v>158</v>
      </c>
      <c r="I27" s="25" t="s">
        <v>216</v>
      </c>
      <c r="J27" s="12">
        <v>3780</v>
      </c>
      <c r="K27" s="22">
        <v>1129</v>
      </c>
    </row>
    <row r="28" spans="1:11" s="6" customFormat="1" ht="19.95" customHeight="1" x14ac:dyDescent="0.25">
      <c r="A28" s="45">
        <v>44951</v>
      </c>
      <c r="B28" s="11">
        <v>1042</v>
      </c>
      <c r="C28" s="27">
        <v>0.36</v>
      </c>
      <c r="D28" s="24">
        <v>3.37962962962963E-3</v>
      </c>
      <c r="E28" s="9">
        <v>638</v>
      </c>
      <c r="F28" s="9">
        <v>11</v>
      </c>
      <c r="G28" s="9">
        <v>372</v>
      </c>
      <c r="H28" s="9">
        <v>162</v>
      </c>
      <c r="I28" s="24" t="s">
        <v>23</v>
      </c>
      <c r="J28" s="11">
        <v>3701</v>
      </c>
      <c r="K28" s="21">
        <v>1615</v>
      </c>
    </row>
    <row r="29" spans="1:11" s="6" customFormat="1" ht="19.95" customHeight="1" x14ac:dyDescent="0.25">
      <c r="A29" s="46">
        <v>44952</v>
      </c>
      <c r="B29" s="12">
        <v>970</v>
      </c>
      <c r="C29" s="28">
        <v>0.38</v>
      </c>
      <c r="D29" s="25">
        <v>3.2407407407407406E-3</v>
      </c>
      <c r="E29" s="10">
        <v>658</v>
      </c>
      <c r="F29" s="10">
        <v>3</v>
      </c>
      <c r="G29" s="10">
        <v>250</v>
      </c>
      <c r="H29" s="10">
        <v>166</v>
      </c>
      <c r="I29" s="25" t="s">
        <v>30</v>
      </c>
      <c r="J29" s="12">
        <v>3777</v>
      </c>
      <c r="K29" s="22">
        <v>1186</v>
      </c>
    </row>
    <row r="30" spans="1:11" s="6" customFormat="1" ht="19.95" customHeight="1" x14ac:dyDescent="0.25">
      <c r="A30" s="45">
        <v>44953</v>
      </c>
      <c r="B30" s="11">
        <v>697</v>
      </c>
      <c r="C30" s="27">
        <v>0.34</v>
      </c>
      <c r="D30" s="24">
        <v>3.6921296296296298E-3</v>
      </c>
      <c r="E30" s="9">
        <v>505</v>
      </c>
      <c r="F30" s="9">
        <v>1</v>
      </c>
      <c r="G30" s="9">
        <v>181</v>
      </c>
      <c r="H30" s="9">
        <v>118</v>
      </c>
      <c r="I30" s="24" t="s">
        <v>22</v>
      </c>
      <c r="J30" s="11">
        <v>2741</v>
      </c>
      <c r="K30" s="21">
        <v>877</v>
      </c>
    </row>
    <row r="31" spans="1:11" s="6" customFormat="1" ht="19.95" customHeight="1" x14ac:dyDescent="0.25">
      <c r="A31" s="46">
        <v>44954</v>
      </c>
      <c r="B31" s="12">
        <v>306</v>
      </c>
      <c r="C31" s="28">
        <v>0.49</v>
      </c>
      <c r="D31" s="25">
        <v>2.4652777777777776E-3</v>
      </c>
      <c r="E31" s="10">
        <v>221</v>
      </c>
      <c r="F31" s="10">
        <v>0</v>
      </c>
      <c r="G31" s="10">
        <v>93</v>
      </c>
      <c r="H31" s="10">
        <v>35</v>
      </c>
      <c r="I31" s="25" t="s">
        <v>26</v>
      </c>
      <c r="J31" s="12">
        <v>1117</v>
      </c>
      <c r="K31" s="22">
        <v>548</v>
      </c>
    </row>
    <row r="32" spans="1:11" s="6" customFormat="1" ht="19.95" customHeight="1" x14ac:dyDescent="0.25">
      <c r="A32" s="45">
        <v>44955</v>
      </c>
      <c r="B32" s="11">
        <v>445</v>
      </c>
      <c r="C32" s="27">
        <v>0.36</v>
      </c>
      <c r="D32" s="24">
        <v>3.6689814814814814E-3</v>
      </c>
      <c r="E32" s="9">
        <v>332</v>
      </c>
      <c r="F32" s="9">
        <v>3</v>
      </c>
      <c r="G32" s="9">
        <v>141</v>
      </c>
      <c r="H32" s="9">
        <v>42</v>
      </c>
      <c r="I32" s="24" t="s">
        <v>217</v>
      </c>
      <c r="J32" s="11">
        <v>2006</v>
      </c>
      <c r="K32" s="21">
        <v>942</v>
      </c>
    </row>
    <row r="33" spans="1:11" s="6" customFormat="1" ht="19.95" customHeight="1" x14ac:dyDescent="0.25">
      <c r="A33" s="46">
        <v>44956</v>
      </c>
      <c r="B33" s="12">
        <v>1035</v>
      </c>
      <c r="C33" s="28">
        <v>0.37</v>
      </c>
      <c r="D33" s="25">
        <v>3.1712962962962958E-3</v>
      </c>
      <c r="E33" s="10">
        <v>762</v>
      </c>
      <c r="F33" s="10">
        <v>2</v>
      </c>
      <c r="G33" s="10">
        <v>228</v>
      </c>
      <c r="H33" s="10">
        <v>179</v>
      </c>
      <c r="I33" s="25" t="s">
        <v>21</v>
      </c>
      <c r="J33" s="12">
        <v>3955</v>
      </c>
      <c r="K33" s="22">
        <v>1535</v>
      </c>
    </row>
    <row r="34" spans="1:11" s="6" customFormat="1" ht="19.95" customHeight="1" x14ac:dyDescent="0.25">
      <c r="A34" s="45">
        <v>44957</v>
      </c>
      <c r="B34" s="11">
        <v>958</v>
      </c>
      <c r="C34" s="27">
        <v>0.34</v>
      </c>
      <c r="D34" s="24">
        <v>3.8310185185185183E-3</v>
      </c>
      <c r="E34" s="9">
        <v>673</v>
      </c>
      <c r="F34" s="9">
        <v>6</v>
      </c>
      <c r="G34" s="9">
        <v>293</v>
      </c>
      <c r="H34" s="9">
        <v>140</v>
      </c>
      <c r="I34" s="24" t="s">
        <v>36</v>
      </c>
      <c r="J34" s="11">
        <v>3869</v>
      </c>
      <c r="K34" s="21">
        <v>1479</v>
      </c>
    </row>
    <row r="35" spans="1:11" s="17" customFormat="1" ht="29.4" customHeight="1" x14ac:dyDescent="0.25">
      <c r="A35" s="15" t="s">
        <v>14</v>
      </c>
      <c r="B35" s="16">
        <f>SUM(B4:B34)</f>
        <v>21410</v>
      </c>
      <c r="C35" s="16">
        <f t="shared" ref="C35:K35" si="0">SUM(C4:C34)</f>
        <v>11.479999999999997</v>
      </c>
      <c r="D35" s="16"/>
      <c r="E35" s="16">
        <f t="shared" si="0"/>
        <v>14768</v>
      </c>
      <c r="F35" s="16">
        <f t="shared" si="0"/>
        <v>97</v>
      </c>
      <c r="G35" s="16">
        <f t="shared" si="0"/>
        <v>5660</v>
      </c>
      <c r="H35" s="16">
        <f t="shared" si="0"/>
        <v>3747</v>
      </c>
      <c r="I35" s="16"/>
      <c r="J35" s="16">
        <f t="shared" si="0"/>
        <v>84847</v>
      </c>
      <c r="K35" s="16">
        <f t="shared" si="0"/>
        <v>29728</v>
      </c>
    </row>
    <row r="36" spans="1:11" s="17" customFormat="1" x14ac:dyDescent="0.25">
      <c r="A36" s="15" t="s">
        <v>15</v>
      </c>
      <c r="B36" s="16">
        <f t="shared" ref="B36:H36" si="1">AVERAGE(B4:B34)</f>
        <v>690.64516129032256</v>
      </c>
      <c r="C36" s="29">
        <f t="shared" si="1"/>
        <v>0.37032258064516121</v>
      </c>
      <c r="D36" s="26">
        <f t="shared" si="1"/>
        <v>3.4669952210274789E-3</v>
      </c>
      <c r="E36" s="16">
        <f t="shared" si="1"/>
        <v>476.38709677419354</v>
      </c>
      <c r="F36" s="16">
        <f t="shared" si="1"/>
        <v>3.129032258064516</v>
      </c>
      <c r="G36" s="16">
        <f t="shared" si="1"/>
        <v>182.58064516129033</v>
      </c>
      <c r="H36" s="16">
        <f t="shared" si="1"/>
        <v>120.87096774193549</v>
      </c>
      <c r="I36" s="16"/>
      <c r="J36" s="23">
        <f>AVERAGE(J4:J34)</f>
        <v>2737</v>
      </c>
      <c r="K36" s="23">
        <f>AVERAGE(K4:K34)</f>
        <v>958.9677419354839</v>
      </c>
    </row>
    <row r="37" spans="1:11" s="17" customFormat="1" x14ac:dyDescent="0.25">
      <c r="A37" s="15" t="s">
        <v>17</v>
      </c>
      <c r="B37" s="16">
        <f t="shared" ref="B37:H37" si="2">MAX(B4:B34)</f>
        <v>1042</v>
      </c>
      <c r="C37" s="29">
        <f t="shared" si="2"/>
        <v>0.49</v>
      </c>
      <c r="D37" s="26">
        <f t="shared" si="2"/>
        <v>4.2476851851851851E-3</v>
      </c>
      <c r="E37" s="16">
        <f t="shared" si="2"/>
        <v>762</v>
      </c>
      <c r="F37" s="16">
        <f t="shared" si="2"/>
        <v>11</v>
      </c>
      <c r="G37" s="16">
        <f t="shared" si="2"/>
        <v>372</v>
      </c>
      <c r="H37" s="16">
        <f t="shared" si="2"/>
        <v>201</v>
      </c>
      <c r="I37" s="16"/>
      <c r="J37" s="23">
        <f>MAX(J4:J34)</f>
        <v>4185</v>
      </c>
      <c r="K37" s="23">
        <f>MAX(K4:K34)</f>
        <v>1615</v>
      </c>
    </row>
    <row r="38" spans="1:11" x14ac:dyDescent="0.3">
      <c r="A38" s="15" t="s">
        <v>16</v>
      </c>
      <c r="B38" s="16">
        <f t="shared" ref="B38:H38" si="3">MIN(B4:B34)</f>
        <v>136</v>
      </c>
      <c r="C38" s="29">
        <f t="shared" si="3"/>
        <v>0.31</v>
      </c>
      <c r="D38" s="26">
        <f t="shared" si="3"/>
        <v>2.4652777777777776E-3</v>
      </c>
      <c r="E38" s="16">
        <f t="shared" si="3"/>
        <v>96</v>
      </c>
      <c r="F38" s="16">
        <f t="shared" si="3"/>
        <v>0</v>
      </c>
      <c r="G38" s="16">
        <f t="shared" si="3"/>
        <v>43</v>
      </c>
      <c r="H38" s="16">
        <f t="shared" si="3"/>
        <v>15</v>
      </c>
      <c r="I38" s="30"/>
      <c r="J38" s="23">
        <f>MIN(J4:J34)</f>
        <v>533</v>
      </c>
      <c r="K38" s="23">
        <f>MIN(K4:K34)</f>
        <v>240</v>
      </c>
    </row>
    <row r="39" spans="1:11" ht="46.8" x14ac:dyDescent="0.3">
      <c r="A39" s="50"/>
      <c r="B39" s="18" t="s">
        <v>218</v>
      </c>
      <c r="C39" s="19" t="s">
        <v>4</v>
      </c>
      <c r="D39" s="19" t="s">
        <v>11</v>
      </c>
      <c r="E39" s="19" t="s">
        <v>207</v>
      </c>
      <c r="F39" s="19" t="s">
        <v>219</v>
      </c>
      <c r="G39" s="19" t="s">
        <v>208</v>
      </c>
      <c r="H39" s="19" t="s">
        <v>220</v>
      </c>
      <c r="I39" s="19" t="s">
        <v>211</v>
      </c>
      <c r="J39" s="19" t="s">
        <v>209</v>
      </c>
      <c r="K39" s="20" t="s">
        <v>210</v>
      </c>
    </row>
    <row r="40" spans="1:11" ht="18" x14ac:dyDescent="0.3">
      <c r="A40" s="49"/>
      <c r="B40" s="51" t="s">
        <v>205</v>
      </c>
      <c r="C40" s="51"/>
      <c r="D40" s="51"/>
      <c r="E40" s="51" t="s">
        <v>206</v>
      </c>
      <c r="F40" s="51"/>
      <c r="G40" s="51"/>
      <c r="H40" s="51"/>
      <c r="I40" s="51" t="s">
        <v>10</v>
      </c>
      <c r="J40" s="51"/>
      <c r="K40" s="52"/>
    </row>
  </sheetData>
  <mergeCells count="9">
    <mergeCell ref="A39:A40"/>
    <mergeCell ref="B40:D40"/>
    <mergeCell ref="E40:H40"/>
    <mergeCell ref="I40:K40"/>
    <mergeCell ref="A1:K1"/>
    <mergeCell ref="A2:A3"/>
    <mergeCell ref="B2:D2"/>
    <mergeCell ref="E2:H2"/>
    <mergeCell ref="I2:K2"/>
  </mergeCells>
  <conditionalFormatting sqref="B4:B34">
    <cfRule type="cellIs" dxfId="17" priority="12" operator="equal">
      <formula>MIN($B$4:$B$34)</formula>
    </cfRule>
    <cfRule type="cellIs" dxfId="16" priority="13" operator="equal">
      <formula>MAX($B$4:$B$34)</formula>
    </cfRule>
  </conditionalFormatting>
  <conditionalFormatting sqref="D4:D34">
    <cfRule type="cellIs" dxfId="15" priority="14" operator="equal">
      <formula>MIN($D$4:$D$34)</formula>
    </cfRule>
    <cfRule type="cellIs" dxfId="14" priority="15" operator="equal">
      <formula>MAX($D$4:$D$34)</formula>
    </cfRule>
  </conditionalFormatting>
  <conditionalFormatting sqref="J4:J34">
    <cfRule type="cellIs" dxfId="13" priority="10" operator="equal">
      <formula>MIN($J$4:$J$34)</formula>
    </cfRule>
    <cfRule type="cellIs" dxfId="12" priority="11" operator="equal">
      <formula>MAX($J$4:$J$34)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98" orientation="portrait" useFirstPageNumber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6C2E-5E09-4684-881F-E7F3668907D0}">
  <dimension ref="A1:K32"/>
  <sheetViews>
    <sheetView workbookViewId="0">
      <selection activeCell="J16" sqref="J16"/>
    </sheetView>
  </sheetViews>
  <sheetFormatPr baseColWidth="10" defaultRowHeight="14.4" x14ac:dyDescent="0.3"/>
  <cols>
    <col min="1" max="16384" width="11.5546875" style="43"/>
  </cols>
  <sheetData>
    <row r="1" spans="1:11" x14ac:dyDescent="0.3">
      <c r="A1" s="43" t="s">
        <v>0</v>
      </c>
      <c r="B1" s="43" t="s">
        <v>114</v>
      </c>
      <c r="C1" s="43" t="s">
        <v>115</v>
      </c>
      <c r="D1" s="43" t="s">
        <v>116</v>
      </c>
      <c r="E1" s="43" t="s">
        <v>117</v>
      </c>
      <c r="F1" s="43" t="s">
        <v>118</v>
      </c>
      <c r="G1" s="43" t="s">
        <v>119</v>
      </c>
      <c r="H1" s="43" t="s">
        <v>120</v>
      </c>
      <c r="I1" s="43" t="s">
        <v>1</v>
      </c>
      <c r="J1" s="43" t="s">
        <v>2</v>
      </c>
      <c r="K1" s="43" t="s">
        <v>3</v>
      </c>
    </row>
    <row r="2" spans="1:11" x14ac:dyDescent="0.3">
      <c r="A2" s="43" t="s">
        <v>121</v>
      </c>
      <c r="B2" s="43">
        <v>136</v>
      </c>
      <c r="C2" s="44">
        <v>0.37</v>
      </c>
      <c r="D2" s="43" t="s">
        <v>122</v>
      </c>
      <c r="E2" s="43">
        <v>96</v>
      </c>
      <c r="F2" s="43">
        <v>1</v>
      </c>
      <c r="G2" s="43">
        <v>43</v>
      </c>
      <c r="H2" s="43">
        <v>15</v>
      </c>
      <c r="I2" s="43" t="s">
        <v>123</v>
      </c>
      <c r="J2" s="43">
        <v>533</v>
      </c>
      <c r="K2" s="43">
        <v>251</v>
      </c>
    </row>
    <row r="3" spans="1:11" x14ac:dyDescent="0.3">
      <c r="A3" s="43" t="s">
        <v>124</v>
      </c>
      <c r="B3" s="43">
        <v>514</v>
      </c>
      <c r="C3" s="44">
        <v>0.35</v>
      </c>
      <c r="D3" s="43" t="s">
        <v>125</v>
      </c>
      <c r="E3" s="43">
        <v>330</v>
      </c>
      <c r="F3" s="43">
        <v>0</v>
      </c>
      <c r="G3" s="43">
        <v>189</v>
      </c>
      <c r="H3" s="43">
        <v>72</v>
      </c>
      <c r="I3" s="43" t="s">
        <v>126</v>
      </c>
      <c r="J3" s="43">
        <v>2146</v>
      </c>
      <c r="K3" s="43">
        <v>999</v>
      </c>
    </row>
    <row r="4" spans="1:11" x14ac:dyDescent="0.3">
      <c r="A4" s="43" t="s">
        <v>127</v>
      </c>
      <c r="B4" s="43">
        <v>850</v>
      </c>
      <c r="C4" s="44">
        <v>0.35</v>
      </c>
      <c r="D4" s="43" t="s">
        <v>128</v>
      </c>
      <c r="E4" s="43">
        <v>575</v>
      </c>
      <c r="F4" s="43">
        <v>1</v>
      </c>
      <c r="G4" s="43">
        <v>223</v>
      </c>
      <c r="H4" s="43">
        <v>169</v>
      </c>
      <c r="I4" s="43" t="s">
        <v>129</v>
      </c>
      <c r="J4" s="43">
        <v>3498</v>
      </c>
      <c r="K4" s="43">
        <v>981</v>
      </c>
    </row>
    <row r="5" spans="1:11" x14ac:dyDescent="0.3">
      <c r="A5" s="43" t="s">
        <v>130</v>
      </c>
      <c r="B5" s="43">
        <v>807</v>
      </c>
      <c r="C5" s="44">
        <v>0.31</v>
      </c>
      <c r="D5" s="43" t="s">
        <v>131</v>
      </c>
      <c r="E5" s="43">
        <v>550</v>
      </c>
      <c r="F5" s="43">
        <v>9</v>
      </c>
      <c r="G5" s="43">
        <v>197</v>
      </c>
      <c r="H5" s="43">
        <v>189</v>
      </c>
      <c r="I5" s="43" t="s">
        <v>132</v>
      </c>
      <c r="J5" s="43">
        <v>3571</v>
      </c>
      <c r="K5" s="43">
        <v>1266</v>
      </c>
    </row>
    <row r="6" spans="1:11" x14ac:dyDescent="0.3">
      <c r="A6" s="43" t="s">
        <v>133</v>
      </c>
      <c r="B6" s="43">
        <v>1008</v>
      </c>
      <c r="C6" s="44">
        <v>0.36</v>
      </c>
      <c r="D6" s="43" t="s">
        <v>134</v>
      </c>
      <c r="E6" s="43">
        <v>661</v>
      </c>
      <c r="F6" s="43">
        <v>0</v>
      </c>
      <c r="G6" s="43">
        <v>273</v>
      </c>
      <c r="H6" s="43">
        <v>201</v>
      </c>
      <c r="I6" s="43" t="s">
        <v>135</v>
      </c>
      <c r="J6" s="43">
        <v>4012</v>
      </c>
      <c r="K6" s="43">
        <v>1211</v>
      </c>
    </row>
    <row r="7" spans="1:11" x14ac:dyDescent="0.3">
      <c r="A7" s="43" t="s">
        <v>136</v>
      </c>
      <c r="B7" s="43">
        <v>625</v>
      </c>
      <c r="C7" s="44">
        <v>0.39</v>
      </c>
      <c r="D7" s="43" t="s">
        <v>137</v>
      </c>
      <c r="E7" s="43">
        <v>437</v>
      </c>
      <c r="F7" s="43">
        <v>3</v>
      </c>
      <c r="G7" s="43">
        <v>136</v>
      </c>
      <c r="H7" s="43">
        <v>104</v>
      </c>
      <c r="I7" s="43" t="s">
        <v>138</v>
      </c>
      <c r="J7" s="43">
        <v>2460</v>
      </c>
      <c r="K7" s="43">
        <v>696</v>
      </c>
    </row>
    <row r="8" spans="1:11" x14ac:dyDescent="0.3">
      <c r="A8" s="43" t="s">
        <v>139</v>
      </c>
      <c r="B8" s="43">
        <v>261</v>
      </c>
      <c r="C8" s="44">
        <v>0.4</v>
      </c>
      <c r="D8" s="43" t="s">
        <v>140</v>
      </c>
      <c r="E8" s="43">
        <v>171</v>
      </c>
      <c r="F8" s="43">
        <v>2</v>
      </c>
      <c r="G8" s="43">
        <v>89</v>
      </c>
      <c r="H8" s="43">
        <v>47</v>
      </c>
      <c r="I8" s="43" t="s">
        <v>141</v>
      </c>
      <c r="J8" s="43">
        <v>945</v>
      </c>
      <c r="K8" s="43">
        <v>379</v>
      </c>
    </row>
    <row r="9" spans="1:11" x14ac:dyDescent="0.3">
      <c r="A9" s="43" t="s">
        <v>142</v>
      </c>
      <c r="B9" s="43">
        <v>431</v>
      </c>
      <c r="C9" s="44">
        <v>0.37</v>
      </c>
      <c r="D9" s="43" t="s">
        <v>143</v>
      </c>
      <c r="E9" s="43">
        <v>314</v>
      </c>
      <c r="F9" s="43">
        <v>9</v>
      </c>
      <c r="G9" s="43">
        <v>104</v>
      </c>
      <c r="H9" s="43">
        <v>74</v>
      </c>
      <c r="I9" s="43" t="s">
        <v>144</v>
      </c>
      <c r="J9" s="43">
        <v>1543</v>
      </c>
      <c r="K9" s="43">
        <v>529</v>
      </c>
    </row>
    <row r="10" spans="1:11" x14ac:dyDescent="0.3">
      <c r="A10" s="43" t="s">
        <v>145</v>
      </c>
      <c r="B10" s="43">
        <v>978</v>
      </c>
      <c r="C10" s="44">
        <v>0.34</v>
      </c>
      <c r="D10" s="43" t="s">
        <v>146</v>
      </c>
      <c r="E10" s="43">
        <v>711</v>
      </c>
      <c r="F10" s="43">
        <v>2</v>
      </c>
      <c r="G10" s="43">
        <v>185</v>
      </c>
      <c r="H10" s="43">
        <v>198</v>
      </c>
      <c r="I10" s="43" t="s">
        <v>147</v>
      </c>
      <c r="J10" s="43">
        <v>4185</v>
      </c>
      <c r="K10" s="43">
        <v>1241</v>
      </c>
    </row>
    <row r="11" spans="1:11" x14ac:dyDescent="0.3">
      <c r="A11" s="43" t="s">
        <v>148</v>
      </c>
      <c r="B11" s="43">
        <v>896</v>
      </c>
      <c r="C11" s="44">
        <v>0.34</v>
      </c>
      <c r="D11" s="43" t="s">
        <v>149</v>
      </c>
      <c r="E11" s="43">
        <v>641</v>
      </c>
      <c r="F11" s="43">
        <v>6</v>
      </c>
      <c r="G11" s="43">
        <v>222</v>
      </c>
      <c r="H11" s="43">
        <v>140</v>
      </c>
      <c r="I11" s="43" t="s">
        <v>129</v>
      </c>
      <c r="J11" s="43">
        <v>4034</v>
      </c>
      <c r="K11" s="43">
        <v>1337</v>
      </c>
    </row>
    <row r="12" spans="1:11" x14ac:dyDescent="0.3">
      <c r="A12" s="43" t="s">
        <v>150</v>
      </c>
      <c r="B12" s="43">
        <v>844</v>
      </c>
      <c r="C12" s="44">
        <v>0.39</v>
      </c>
      <c r="D12" s="43" t="s">
        <v>151</v>
      </c>
      <c r="E12" s="43">
        <v>585</v>
      </c>
      <c r="F12" s="43">
        <v>5</v>
      </c>
      <c r="G12" s="43">
        <v>240</v>
      </c>
      <c r="H12" s="43">
        <v>130</v>
      </c>
      <c r="I12" s="43" t="s">
        <v>152</v>
      </c>
      <c r="J12" s="43">
        <v>3042</v>
      </c>
      <c r="K12" s="43">
        <v>1193</v>
      </c>
    </row>
    <row r="13" spans="1:11" x14ac:dyDescent="0.3">
      <c r="A13" s="43" t="s">
        <v>153</v>
      </c>
      <c r="B13" s="43">
        <v>962</v>
      </c>
      <c r="C13" s="44">
        <v>0.41</v>
      </c>
      <c r="D13" s="43" t="s">
        <v>154</v>
      </c>
      <c r="E13" s="43">
        <v>622</v>
      </c>
      <c r="F13" s="43">
        <v>4</v>
      </c>
      <c r="G13" s="43">
        <v>252</v>
      </c>
      <c r="H13" s="43">
        <v>197</v>
      </c>
      <c r="I13" s="43" t="s">
        <v>155</v>
      </c>
      <c r="J13" s="43">
        <v>3347</v>
      </c>
      <c r="K13" s="43">
        <v>811</v>
      </c>
    </row>
    <row r="14" spans="1:11" x14ac:dyDescent="0.3">
      <c r="A14" s="43" t="s">
        <v>156</v>
      </c>
      <c r="B14" s="43">
        <v>671</v>
      </c>
      <c r="C14" s="44">
        <v>0.39</v>
      </c>
      <c r="D14" s="43" t="s">
        <v>157</v>
      </c>
      <c r="E14" s="43">
        <v>464</v>
      </c>
      <c r="F14" s="43">
        <v>4</v>
      </c>
      <c r="G14" s="43">
        <v>147</v>
      </c>
      <c r="H14" s="43">
        <v>139</v>
      </c>
      <c r="I14" s="43" t="s">
        <v>158</v>
      </c>
      <c r="J14" s="43">
        <v>3013</v>
      </c>
      <c r="K14" s="43">
        <v>953</v>
      </c>
    </row>
    <row r="15" spans="1:11" x14ac:dyDescent="0.3">
      <c r="A15" s="43" t="s">
        <v>159</v>
      </c>
      <c r="B15" s="43">
        <v>228</v>
      </c>
      <c r="C15" s="44">
        <v>0.46</v>
      </c>
      <c r="D15" s="43" t="s">
        <v>160</v>
      </c>
      <c r="E15" s="43">
        <v>128</v>
      </c>
      <c r="F15" s="43">
        <v>0</v>
      </c>
      <c r="G15" s="43">
        <v>75</v>
      </c>
      <c r="H15" s="43">
        <v>48</v>
      </c>
      <c r="I15" s="43" t="s">
        <v>135</v>
      </c>
      <c r="J15" s="43">
        <v>684</v>
      </c>
      <c r="K15" s="43">
        <v>240</v>
      </c>
    </row>
    <row r="16" spans="1:11" x14ac:dyDescent="0.3">
      <c r="A16" s="43" t="s">
        <v>161</v>
      </c>
      <c r="B16" s="43">
        <v>392</v>
      </c>
      <c r="C16" s="44">
        <v>0.35</v>
      </c>
      <c r="D16" s="43" t="s">
        <v>162</v>
      </c>
      <c r="E16" s="43">
        <v>274</v>
      </c>
      <c r="F16" s="43">
        <v>3</v>
      </c>
      <c r="G16" s="43">
        <v>104</v>
      </c>
      <c r="H16" s="43">
        <v>54</v>
      </c>
      <c r="I16" s="43" t="s">
        <v>163</v>
      </c>
      <c r="J16" s="43">
        <v>1380</v>
      </c>
      <c r="K16" s="43">
        <v>556</v>
      </c>
    </row>
    <row r="17" spans="1:11" x14ac:dyDescent="0.3">
      <c r="A17" s="43" t="s">
        <v>164</v>
      </c>
      <c r="B17" s="43">
        <v>867</v>
      </c>
      <c r="C17" s="44">
        <v>0.35</v>
      </c>
      <c r="D17" s="43" t="s">
        <v>149</v>
      </c>
      <c r="E17" s="43">
        <v>607</v>
      </c>
      <c r="F17" s="43">
        <v>6</v>
      </c>
      <c r="G17" s="43">
        <v>200</v>
      </c>
      <c r="H17" s="43">
        <v>179</v>
      </c>
      <c r="I17" s="43" t="s">
        <v>165</v>
      </c>
      <c r="J17" s="43">
        <v>3555</v>
      </c>
      <c r="K17" s="43">
        <v>1324</v>
      </c>
    </row>
    <row r="18" spans="1:11" x14ac:dyDescent="0.3">
      <c r="A18" s="43" t="s">
        <v>166</v>
      </c>
      <c r="B18" s="43">
        <v>892</v>
      </c>
      <c r="C18" s="44">
        <v>0.37</v>
      </c>
      <c r="D18" s="43" t="s">
        <v>167</v>
      </c>
      <c r="E18" s="43">
        <v>641</v>
      </c>
      <c r="F18" s="43">
        <v>2</v>
      </c>
      <c r="G18" s="43">
        <v>200</v>
      </c>
      <c r="H18" s="43">
        <v>156</v>
      </c>
      <c r="I18" s="43" t="s">
        <v>129</v>
      </c>
      <c r="J18" s="43">
        <v>3743</v>
      </c>
      <c r="K18" s="43">
        <v>1361</v>
      </c>
    </row>
    <row r="19" spans="1:11" x14ac:dyDescent="0.3">
      <c r="A19" s="43" t="s">
        <v>168</v>
      </c>
      <c r="B19" s="43">
        <v>738</v>
      </c>
      <c r="C19" s="44">
        <v>0.38</v>
      </c>
      <c r="D19" s="43" t="s">
        <v>169</v>
      </c>
      <c r="E19" s="43">
        <v>503</v>
      </c>
      <c r="F19" s="43">
        <v>1</v>
      </c>
      <c r="G19" s="43">
        <v>214</v>
      </c>
      <c r="H19" s="43">
        <v>119</v>
      </c>
      <c r="I19" s="43" t="s">
        <v>170</v>
      </c>
      <c r="J19" s="43">
        <v>3028</v>
      </c>
      <c r="K19" s="43">
        <v>1146</v>
      </c>
    </row>
    <row r="20" spans="1:11" x14ac:dyDescent="0.3">
      <c r="A20" s="43" t="s">
        <v>171</v>
      </c>
      <c r="B20" s="43">
        <v>679</v>
      </c>
      <c r="C20" s="44">
        <v>0.36</v>
      </c>
      <c r="D20" s="43" t="s">
        <v>172</v>
      </c>
      <c r="E20" s="43">
        <v>445</v>
      </c>
      <c r="F20" s="43">
        <v>1</v>
      </c>
      <c r="G20" s="43">
        <v>207</v>
      </c>
      <c r="H20" s="43">
        <v>125</v>
      </c>
      <c r="I20" s="43" t="s">
        <v>173</v>
      </c>
      <c r="J20" s="43">
        <v>2823</v>
      </c>
      <c r="K20" s="43">
        <v>1149</v>
      </c>
    </row>
    <row r="21" spans="1:11" x14ac:dyDescent="0.3">
      <c r="A21" s="43" t="s">
        <v>174</v>
      </c>
      <c r="B21" s="43">
        <v>593</v>
      </c>
      <c r="C21" s="44">
        <v>0.36</v>
      </c>
      <c r="D21" s="43" t="s">
        <v>175</v>
      </c>
      <c r="E21" s="43">
        <v>373</v>
      </c>
      <c r="F21" s="43">
        <v>1</v>
      </c>
      <c r="G21" s="43">
        <v>150</v>
      </c>
      <c r="H21" s="43">
        <v>152</v>
      </c>
      <c r="I21" s="43" t="s">
        <v>176</v>
      </c>
      <c r="J21" s="43">
        <v>2147</v>
      </c>
      <c r="K21" s="43">
        <v>674</v>
      </c>
    </row>
    <row r="22" spans="1:11" x14ac:dyDescent="0.3">
      <c r="A22" s="43" t="s">
        <v>177</v>
      </c>
      <c r="B22" s="43">
        <v>231</v>
      </c>
      <c r="C22" s="44">
        <v>0.34</v>
      </c>
      <c r="D22" s="43" t="s">
        <v>137</v>
      </c>
      <c r="E22" s="43">
        <v>151</v>
      </c>
      <c r="F22" s="43">
        <v>1</v>
      </c>
      <c r="G22" s="43">
        <v>73</v>
      </c>
      <c r="H22" s="43">
        <v>35</v>
      </c>
      <c r="I22" s="43" t="s">
        <v>178</v>
      </c>
      <c r="J22" s="43">
        <v>842</v>
      </c>
      <c r="K22" s="43">
        <v>309</v>
      </c>
    </row>
    <row r="23" spans="1:11" x14ac:dyDescent="0.3">
      <c r="A23" s="43" t="s">
        <v>179</v>
      </c>
      <c r="B23" s="43">
        <v>409</v>
      </c>
      <c r="C23" s="44">
        <v>0.38</v>
      </c>
      <c r="D23" s="43" t="s">
        <v>180</v>
      </c>
      <c r="E23" s="43">
        <v>300</v>
      </c>
      <c r="F23" s="43">
        <v>2</v>
      </c>
      <c r="G23" s="43">
        <v>98</v>
      </c>
      <c r="H23" s="43">
        <v>51</v>
      </c>
      <c r="I23" s="43" t="s">
        <v>181</v>
      </c>
      <c r="J23" s="43">
        <v>1482</v>
      </c>
      <c r="K23" s="43">
        <v>468</v>
      </c>
    </row>
    <row r="24" spans="1:11" x14ac:dyDescent="0.3">
      <c r="A24" s="43" t="s">
        <v>182</v>
      </c>
      <c r="B24" s="43">
        <v>933</v>
      </c>
      <c r="C24" s="44">
        <v>0.36</v>
      </c>
      <c r="D24" s="43" t="s">
        <v>183</v>
      </c>
      <c r="E24" s="43">
        <v>680</v>
      </c>
      <c r="F24" s="43">
        <v>1</v>
      </c>
      <c r="G24" s="43">
        <v>237</v>
      </c>
      <c r="H24" s="43">
        <v>153</v>
      </c>
      <c r="I24" s="43" t="s">
        <v>184</v>
      </c>
      <c r="J24" s="43">
        <v>3888</v>
      </c>
      <c r="K24" s="43">
        <v>1343</v>
      </c>
    </row>
    <row r="25" spans="1:11" x14ac:dyDescent="0.3">
      <c r="A25" s="43" t="s">
        <v>185</v>
      </c>
      <c r="B25" s="43">
        <v>1012</v>
      </c>
      <c r="C25" s="44">
        <v>0.36</v>
      </c>
      <c r="D25" s="43" t="s">
        <v>186</v>
      </c>
      <c r="E25" s="43">
        <v>720</v>
      </c>
      <c r="F25" s="43">
        <v>7</v>
      </c>
      <c r="G25" s="43">
        <v>244</v>
      </c>
      <c r="H25" s="43">
        <v>158</v>
      </c>
      <c r="I25" s="43" t="s">
        <v>187</v>
      </c>
      <c r="J25" s="43">
        <v>3780</v>
      </c>
      <c r="K25" s="43">
        <v>1129</v>
      </c>
    </row>
    <row r="26" spans="1:11" x14ac:dyDescent="0.3">
      <c r="A26" s="43" t="s">
        <v>188</v>
      </c>
      <c r="B26" s="43">
        <v>1042</v>
      </c>
      <c r="C26" s="44">
        <v>0.36</v>
      </c>
      <c r="D26" s="43" t="s">
        <v>189</v>
      </c>
      <c r="E26" s="43">
        <v>638</v>
      </c>
      <c r="F26" s="43">
        <v>11</v>
      </c>
      <c r="G26" s="43">
        <v>372</v>
      </c>
      <c r="H26" s="43">
        <v>162</v>
      </c>
      <c r="I26" s="43" t="s">
        <v>190</v>
      </c>
      <c r="J26" s="43">
        <v>3701</v>
      </c>
      <c r="K26" s="43">
        <v>1615</v>
      </c>
    </row>
    <row r="27" spans="1:11" x14ac:dyDescent="0.3">
      <c r="A27" s="43" t="s">
        <v>191</v>
      </c>
      <c r="B27" s="43">
        <v>970</v>
      </c>
      <c r="C27" s="44">
        <v>0.38</v>
      </c>
      <c r="D27" s="43" t="s">
        <v>192</v>
      </c>
      <c r="E27" s="43">
        <v>658</v>
      </c>
      <c r="F27" s="43">
        <v>3</v>
      </c>
      <c r="G27" s="43">
        <v>250</v>
      </c>
      <c r="H27" s="43">
        <v>166</v>
      </c>
      <c r="I27" s="43" t="s">
        <v>155</v>
      </c>
      <c r="J27" s="43">
        <v>3777</v>
      </c>
      <c r="K27" s="43">
        <v>1186</v>
      </c>
    </row>
    <row r="28" spans="1:11" x14ac:dyDescent="0.3">
      <c r="A28" s="43" t="s">
        <v>193</v>
      </c>
      <c r="B28" s="43">
        <v>697</v>
      </c>
      <c r="C28" s="44">
        <v>0.34</v>
      </c>
      <c r="D28" s="43" t="s">
        <v>194</v>
      </c>
      <c r="E28" s="43">
        <v>505</v>
      </c>
      <c r="F28" s="43">
        <v>1</v>
      </c>
      <c r="G28" s="43">
        <v>181</v>
      </c>
      <c r="H28" s="43">
        <v>118</v>
      </c>
      <c r="I28" s="43" t="s">
        <v>181</v>
      </c>
      <c r="J28" s="43">
        <v>2741</v>
      </c>
      <c r="K28" s="43">
        <v>877</v>
      </c>
    </row>
    <row r="29" spans="1:11" x14ac:dyDescent="0.3">
      <c r="A29" s="43" t="s">
        <v>195</v>
      </c>
      <c r="B29" s="43">
        <v>306</v>
      </c>
      <c r="C29" s="44">
        <v>0.49</v>
      </c>
      <c r="D29" s="43" t="s">
        <v>196</v>
      </c>
      <c r="E29" s="43">
        <v>221</v>
      </c>
      <c r="F29" s="43">
        <v>0</v>
      </c>
      <c r="G29" s="43">
        <v>93</v>
      </c>
      <c r="H29" s="43">
        <v>35</v>
      </c>
      <c r="I29" s="43" t="s">
        <v>147</v>
      </c>
      <c r="J29" s="43">
        <v>1117</v>
      </c>
      <c r="K29" s="43">
        <v>548</v>
      </c>
    </row>
    <row r="30" spans="1:11" x14ac:dyDescent="0.3">
      <c r="A30" s="43" t="s">
        <v>197</v>
      </c>
      <c r="B30" s="43">
        <v>445</v>
      </c>
      <c r="C30" s="44">
        <v>0.36</v>
      </c>
      <c r="D30" s="43" t="s">
        <v>198</v>
      </c>
      <c r="E30" s="43">
        <v>332</v>
      </c>
      <c r="F30" s="43">
        <v>3</v>
      </c>
      <c r="G30" s="43">
        <v>141</v>
      </c>
      <c r="H30" s="43">
        <v>42</v>
      </c>
      <c r="I30" s="43" t="s">
        <v>199</v>
      </c>
      <c r="J30" s="43">
        <v>2006</v>
      </c>
      <c r="K30" s="43">
        <v>942</v>
      </c>
    </row>
    <row r="31" spans="1:11" x14ac:dyDescent="0.3">
      <c r="A31" s="43" t="s">
        <v>200</v>
      </c>
      <c r="B31" s="43">
        <v>1035</v>
      </c>
      <c r="C31" s="44">
        <v>0.37</v>
      </c>
      <c r="D31" s="43" t="s">
        <v>201</v>
      </c>
      <c r="E31" s="43">
        <v>762</v>
      </c>
      <c r="F31" s="43">
        <v>2</v>
      </c>
      <c r="G31" s="43">
        <v>228</v>
      </c>
      <c r="H31" s="43">
        <v>179</v>
      </c>
      <c r="I31" s="43" t="s">
        <v>202</v>
      </c>
      <c r="J31" s="43">
        <v>3955</v>
      </c>
      <c r="K31" s="43">
        <v>1535</v>
      </c>
    </row>
    <row r="32" spans="1:11" x14ac:dyDescent="0.3">
      <c r="A32" s="43" t="s">
        <v>203</v>
      </c>
      <c r="B32" s="43">
        <v>958</v>
      </c>
      <c r="C32" s="44">
        <v>0.34</v>
      </c>
      <c r="D32" s="43" t="s">
        <v>204</v>
      </c>
      <c r="E32" s="43">
        <v>673</v>
      </c>
      <c r="F32" s="43">
        <v>6</v>
      </c>
      <c r="G32" s="43">
        <v>293</v>
      </c>
      <c r="H32" s="43">
        <v>140</v>
      </c>
      <c r="I32" s="43" t="s">
        <v>129</v>
      </c>
      <c r="J32" s="43">
        <v>3869</v>
      </c>
      <c r="K32" s="43">
        <v>1479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64C4-FC4A-44BE-A1C9-C1AFC6789E92}">
  <sheetPr>
    <tabColor theme="5" tint="-0.249977111117893"/>
    <pageSetUpPr fitToPage="1"/>
  </sheetPr>
  <dimension ref="A1:K37"/>
  <sheetViews>
    <sheetView showGridLines="0" view="pageBreakPreview" zoomScale="90" zoomScaleNormal="80" zoomScaleSheetLayoutView="90" workbookViewId="0">
      <pane xSplit="1" ySplit="2" topLeftCell="B19" activePane="bottomRight" state="frozen"/>
      <selection activeCell="H35" sqref="H35"/>
      <selection pane="topRight" activeCell="H35" sqref="H35"/>
      <selection pane="bottomLeft" activeCell="H35" sqref="H35"/>
      <selection pane="bottomRight" activeCell="B4" sqref="B4:B31"/>
    </sheetView>
  </sheetViews>
  <sheetFormatPr baseColWidth="10" defaultColWidth="11.5546875" defaultRowHeight="15.6" x14ac:dyDescent="0.3"/>
  <cols>
    <col min="1" max="1" width="13.77734375" style="9" customWidth="1"/>
    <col min="2" max="2" width="10.77734375" style="14" customWidth="1"/>
    <col min="3" max="3" width="10.77734375" style="5" customWidth="1"/>
    <col min="4" max="4" width="14.77734375" style="5" customWidth="1"/>
    <col min="5" max="8" width="12.77734375" style="5" customWidth="1"/>
    <col min="9" max="9" width="16.77734375" style="5" customWidth="1"/>
    <col min="10" max="10" width="12.77734375" style="1" customWidth="1"/>
    <col min="11" max="11" width="13.44140625" style="1" customWidth="1"/>
    <col min="12" max="16384" width="11.5546875" style="1"/>
  </cols>
  <sheetData>
    <row r="1" spans="1:11" ht="45" customHeight="1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2.4" customHeight="1" x14ac:dyDescent="0.3">
      <c r="A2" s="49" t="s">
        <v>0</v>
      </c>
      <c r="B2" s="53" t="s">
        <v>5</v>
      </c>
      <c r="C2" s="54"/>
      <c r="D2" s="55"/>
      <c r="E2" s="48" t="s">
        <v>6</v>
      </c>
      <c r="F2" s="48"/>
      <c r="G2" s="48"/>
      <c r="H2" s="48"/>
      <c r="I2" s="48" t="s">
        <v>10</v>
      </c>
      <c r="J2" s="48"/>
      <c r="K2" s="53"/>
    </row>
    <row r="3" spans="1:11" s="2" customFormat="1" ht="69.599999999999994" customHeight="1" x14ac:dyDescent="0.3">
      <c r="A3" s="49"/>
      <c r="B3" s="13" t="s">
        <v>5</v>
      </c>
      <c r="C3" s="3" t="s">
        <v>4</v>
      </c>
      <c r="D3" s="3" t="s">
        <v>11</v>
      </c>
      <c r="E3" s="3" t="s">
        <v>7</v>
      </c>
      <c r="F3" s="3" t="s">
        <v>8</v>
      </c>
      <c r="G3" s="3" t="s">
        <v>12</v>
      </c>
      <c r="H3" s="3" t="s">
        <v>9</v>
      </c>
      <c r="I3" s="3" t="s">
        <v>18</v>
      </c>
      <c r="J3" s="3" t="s">
        <v>2</v>
      </c>
      <c r="K3" s="4" t="s">
        <v>3</v>
      </c>
    </row>
    <row r="4" spans="1:11" s="6" customFormat="1" ht="19.95" customHeight="1" x14ac:dyDescent="0.25">
      <c r="A4" s="7">
        <v>44958</v>
      </c>
      <c r="B4" s="11">
        <v>965</v>
      </c>
      <c r="C4" s="27">
        <v>0.35</v>
      </c>
      <c r="D4" s="24">
        <v>4.2592592592592595E-3</v>
      </c>
      <c r="E4" s="9">
        <v>621</v>
      </c>
      <c r="F4" s="9">
        <v>10</v>
      </c>
      <c r="G4" s="9">
        <v>238</v>
      </c>
      <c r="H4" s="9">
        <v>96</v>
      </c>
      <c r="I4" s="24" t="s">
        <v>37</v>
      </c>
      <c r="J4" s="11">
        <v>3484</v>
      </c>
      <c r="K4" s="21">
        <v>1469</v>
      </c>
    </row>
    <row r="5" spans="1:11" s="6" customFormat="1" ht="19.95" customHeight="1" x14ac:dyDescent="0.25">
      <c r="A5" s="8">
        <v>44959</v>
      </c>
      <c r="B5" s="12">
        <v>1272</v>
      </c>
      <c r="C5" s="28">
        <v>0.35</v>
      </c>
      <c r="D5" s="25">
        <v>5.3819444444444453E-3</v>
      </c>
      <c r="E5" s="10">
        <v>691</v>
      </c>
      <c r="F5" s="10">
        <v>8</v>
      </c>
      <c r="G5" s="10">
        <v>324</v>
      </c>
      <c r="H5" s="10">
        <v>249</v>
      </c>
      <c r="I5" s="25" t="s">
        <v>38</v>
      </c>
      <c r="J5" s="12">
        <v>5047</v>
      </c>
      <c r="K5" s="22">
        <v>1479</v>
      </c>
    </row>
    <row r="6" spans="1:11" s="6" customFormat="1" ht="19.95" customHeight="1" x14ac:dyDescent="0.25">
      <c r="A6" s="7">
        <v>44960</v>
      </c>
      <c r="B6" s="11">
        <v>779</v>
      </c>
      <c r="C6" s="27">
        <v>0.37</v>
      </c>
      <c r="D6" s="24">
        <v>6.2499999999999995E-3</v>
      </c>
      <c r="E6" s="9">
        <v>476</v>
      </c>
      <c r="F6" s="9">
        <v>2</v>
      </c>
      <c r="G6" s="9">
        <v>185</v>
      </c>
      <c r="H6" s="9">
        <v>116</v>
      </c>
      <c r="I6" s="24" t="s">
        <v>39</v>
      </c>
      <c r="J6" s="11">
        <v>2740</v>
      </c>
      <c r="K6" s="21">
        <v>1091</v>
      </c>
    </row>
    <row r="7" spans="1:11" s="6" customFormat="1" ht="19.95" customHeight="1" x14ac:dyDescent="0.25">
      <c r="A7" s="8">
        <v>44961</v>
      </c>
      <c r="B7" s="12">
        <v>290</v>
      </c>
      <c r="C7" s="28">
        <v>0.42</v>
      </c>
      <c r="D7" s="25">
        <v>4.4675925925925933E-3</v>
      </c>
      <c r="E7" s="10">
        <v>164</v>
      </c>
      <c r="F7" s="10">
        <v>1</v>
      </c>
      <c r="G7" s="10">
        <v>89</v>
      </c>
      <c r="H7" s="10">
        <v>36</v>
      </c>
      <c r="I7" s="25" t="s">
        <v>40</v>
      </c>
      <c r="J7" s="12">
        <v>929</v>
      </c>
      <c r="K7" s="22">
        <v>346</v>
      </c>
    </row>
    <row r="8" spans="1:11" s="6" customFormat="1" ht="19.95" customHeight="1" x14ac:dyDescent="0.25">
      <c r="A8" s="7">
        <v>44962</v>
      </c>
      <c r="B8" s="11">
        <v>495</v>
      </c>
      <c r="C8" s="27">
        <v>0.39</v>
      </c>
      <c r="D8" s="24">
        <v>4.7569444444444447E-3</v>
      </c>
      <c r="E8" s="9">
        <v>301</v>
      </c>
      <c r="F8" s="9">
        <v>2</v>
      </c>
      <c r="G8" s="9">
        <v>136</v>
      </c>
      <c r="H8" s="9">
        <v>56</v>
      </c>
      <c r="I8" s="24" t="s">
        <v>41</v>
      </c>
      <c r="J8" s="11">
        <v>1491</v>
      </c>
      <c r="K8" s="21">
        <v>641</v>
      </c>
    </row>
    <row r="9" spans="1:11" s="6" customFormat="1" ht="19.95" customHeight="1" x14ac:dyDescent="0.25">
      <c r="A9" s="8">
        <v>44963</v>
      </c>
      <c r="B9" s="12">
        <v>1081</v>
      </c>
      <c r="C9" s="28">
        <v>0.37</v>
      </c>
      <c r="D9" s="25">
        <v>5.2893518518518515E-3</v>
      </c>
      <c r="E9" s="10">
        <v>686</v>
      </c>
      <c r="F9" s="10">
        <v>1</v>
      </c>
      <c r="G9" s="10">
        <v>220</v>
      </c>
      <c r="H9" s="10">
        <v>174</v>
      </c>
      <c r="I9" s="25" t="s">
        <v>42</v>
      </c>
      <c r="J9" s="12">
        <v>4088</v>
      </c>
      <c r="K9" s="22">
        <v>1459</v>
      </c>
    </row>
    <row r="10" spans="1:11" s="6" customFormat="1" ht="19.95" customHeight="1" x14ac:dyDescent="0.25">
      <c r="A10" s="7">
        <v>44964</v>
      </c>
      <c r="B10" s="11">
        <v>1167</v>
      </c>
      <c r="C10" s="27">
        <v>0.34</v>
      </c>
      <c r="D10" s="24">
        <v>4.4212962962962956E-3</v>
      </c>
      <c r="E10" s="9">
        <v>700</v>
      </c>
      <c r="F10" s="9">
        <v>1</v>
      </c>
      <c r="G10" s="9">
        <v>331</v>
      </c>
      <c r="H10" s="9">
        <v>135</v>
      </c>
      <c r="I10" s="24" t="s">
        <v>43</v>
      </c>
      <c r="J10" s="11">
        <v>4251</v>
      </c>
      <c r="K10" s="21">
        <v>1581</v>
      </c>
    </row>
    <row r="11" spans="1:11" s="6" customFormat="1" ht="19.95" customHeight="1" x14ac:dyDescent="0.25">
      <c r="A11" s="8">
        <v>44965</v>
      </c>
      <c r="B11" s="12">
        <v>936</v>
      </c>
      <c r="C11" s="28">
        <v>0.37</v>
      </c>
      <c r="D11" s="25">
        <v>4.155092592592593E-3</v>
      </c>
      <c r="E11" s="10">
        <v>522</v>
      </c>
      <c r="F11" s="10">
        <v>4</v>
      </c>
      <c r="G11" s="10">
        <v>283</v>
      </c>
      <c r="H11" s="10">
        <v>127</v>
      </c>
      <c r="I11" s="25" t="s">
        <v>37</v>
      </c>
      <c r="J11" s="12">
        <v>3008</v>
      </c>
      <c r="K11" s="22">
        <v>1367</v>
      </c>
    </row>
    <row r="12" spans="1:11" s="6" customFormat="1" ht="19.95" customHeight="1" x14ac:dyDescent="0.25">
      <c r="A12" s="7">
        <v>44966</v>
      </c>
      <c r="B12" s="11">
        <v>955</v>
      </c>
      <c r="C12" s="27">
        <v>0.36</v>
      </c>
      <c r="D12" s="24">
        <v>4.155092592592593E-3</v>
      </c>
      <c r="E12" s="9">
        <v>628</v>
      </c>
      <c r="F12" s="9">
        <v>1</v>
      </c>
      <c r="G12" s="9">
        <v>191</v>
      </c>
      <c r="H12" s="9">
        <v>135</v>
      </c>
      <c r="I12" s="24" t="s">
        <v>44</v>
      </c>
      <c r="J12" s="11">
        <v>3481</v>
      </c>
      <c r="K12" s="21">
        <v>1108</v>
      </c>
    </row>
    <row r="13" spans="1:11" s="6" customFormat="1" ht="19.95" customHeight="1" x14ac:dyDescent="0.25">
      <c r="A13" s="8">
        <v>44967</v>
      </c>
      <c r="B13" s="12">
        <v>724</v>
      </c>
      <c r="C13" s="28">
        <v>0.39</v>
      </c>
      <c r="D13" s="25">
        <v>4.409722222222222E-3</v>
      </c>
      <c r="E13" s="10">
        <v>502</v>
      </c>
      <c r="F13" s="10">
        <v>1</v>
      </c>
      <c r="G13" s="10">
        <v>154</v>
      </c>
      <c r="H13" s="10">
        <v>67</v>
      </c>
      <c r="I13" s="25" t="s">
        <v>45</v>
      </c>
      <c r="J13" s="12">
        <v>2648</v>
      </c>
      <c r="K13" s="22">
        <v>1005</v>
      </c>
    </row>
    <row r="14" spans="1:11" s="6" customFormat="1" ht="19.95" customHeight="1" x14ac:dyDescent="0.25">
      <c r="A14" s="7">
        <v>44968</v>
      </c>
      <c r="B14" s="11">
        <v>248</v>
      </c>
      <c r="C14" s="27">
        <v>0.48</v>
      </c>
      <c r="D14" s="24">
        <v>5.347222222222222E-3</v>
      </c>
      <c r="E14" s="9">
        <v>149</v>
      </c>
      <c r="F14" s="9">
        <v>2</v>
      </c>
      <c r="G14" s="9">
        <v>76</v>
      </c>
      <c r="H14" s="9">
        <v>21</v>
      </c>
      <c r="I14" s="24" t="s">
        <v>42</v>
      </c>
      <c r="J14" s="11">
        <v>725</v>
      </c>
      <c r="K14" s="21">
        <v>299</v>
      </c>
    </row>
    <row r="15" spans="1:11" s="6" customFormat="1" ht="19.95" customHeight="1" x14ac:dyDescent="0.25">
      <c r="A15" s="8">
        <v>44969</v>
      </c>
      <c r="B15" s="12">
        <v>349</v>
      </c>
      <c r="C15" s="28">
        <v>0.43</v>
      </c>
      <c r="D15" s="25">
        <v>3.37962962962963E-3</v>
      </c>
      <c r="E15" s="10">
        <v>215</v>
      </c>
      <c r="F15" s="10">
        <v>2</v>
      </c>
      <c r="G15" s="10">
        <v>111</v>
      </c>
      <c r="H15" s="10">
        <v>21</v>
      </c>
      <c r="I15" s="25" t="s">
        <v>46</v>
      </c>
      <c r="J15" s="12">
        <v>1111</v>
      </c>
      <c r="K15" s="22">
        <v>416</v>
      </c>
    </row>
    <row r="16" spans="1:11" s="6" customFormat="1" ht="19.95" customHeight="1" x14ac:dyDescent="0.25">
      <c r="A16" s="7">
        <v>44970</v>
      </c>
      <c r="B16" s="11">
        <v>724</v>
      </c>
      <c r="C16" s="27">
        <v>0.41</v>
      </c>
      <c r="D16" s="24">
        <v>4.6874999999999998E-3</v>
      </c>
      <c r="E16" s="9">
        <v>448</v>
      </c>
      <c r="F16" s="9">
        <v>2</v>
      </c>
      <c r="G16" s="9">
        <v>174</v>
      </c>
      <c r="H16" s="9">
        <v>100</v>
      </c>
      <c r="I16" s="24" t="s">
        <v>47</v>
      </c>
      <c r="J16" s="11">
        <v>2412</v>
      </c>
      <c r="K16" s="21">
        <v>1132</v>
      </c>
    </row>
    <row r="17" spans="1:11" s="6" customFormat="1" ht="19.95" customHeight="1" x14ac:dyDescent="0.25">
      <c r="A17" s="8">
        <v>44971</v>
      </c>
      <c r="B17" s="12">
        <v>642</v>
      </c>
      <c r="C17" s="28">
        <v>0.41</v>
      </c>
      <c r="D17" s="25">
        <v>3.425925925925926E-3</v>
      </c>
      <c r="E17" s="10">
        <v>435</v>
      </c>
      <c r="F17" s="10">
        <v>1</v>
      </c>
      <c r="G17" s="10">
        <v>143</v>
      </c>
      <c r="H17" s="10">
        <v>61</v>
      </c>
      <c r="I17" s="25" t="s">
        <v>48</v>
      </c>
      <c r="J17" s="12">
        <v>1674</v>
      </c>
      <c r="K17" s="22">
        <v>606</v>
      </c>
    </row>
    <row r="18" spans="1:11" s="6" customFormat="1" ht="19.95" customHeight="1" x14ac:dyDescent="0.25">
      <c r="A18" s="7">
        <v>44972</v>
      </c>
      <c r="B18" s="11">
        <v>670</v>
      </c>
      <c r="C18" s="27">
        <v>0.4</v>
      </c>
      <c r="D18" s="24">
        <v>3.6805555555555554E-3</v>
      </c>
      <c r="E18" s="9">
        <v>424</v>
      </c>
      <c r="F18" s="9">
        <v>0</v>
      </c>
      <c r="G18" s="9">
        <v>165</v>
      </c>
      <c r="H18" s="9">
        <v>81</v>
      </c>
      <c r="I18" s="24" t="s">
        <v>39</v>
      </c>
      <c r="J18" s="11">
        <v>1814</v>
      </c>
      <c r="K18" s="21">
        <v>665</v>
      </c>
    </row>
    <row r="19" spans="1:11" s="6" customFormat="1" ht="19.95" customHeight="1" x14ac:dyDescent="0.25">
      <c r="A19" s="8">
        <v>44973</v>
      </c>
      <c r="B19" s="12">
        <v>696</v>
      </c>
      <c r="C19" s="28">
        <v>0.35</v>
      </c>
      <c r="D19" s="25">
        <v>4.6527777777777774E-3</v>
      </c>
      <c r="E19" s="10">
        <v>474</v>
      </c>
      <c r="F19" s="10">
        <v>0</v>
      </c>
      <c r="G19" s="10">
        <v>156</v>
      </c>
      <c r="H19" s="10">
        <v>66</v>
      </c>
      <c r="I19" s="25" t="s">
        <v>49</v>
      </c>
      <c r="J19" s="12">
        <v>2303</v>
      </c>
      <c r="K19" s="22">
        <v>911</v>
      </c>
    </row>
    <row r="20" spans="1:11" s="6" customFormat="1" ht="19.95" customHeight="1" x14ac:dyDescent="0.25">
      <c r="A20" s="7">
        <v>44974</v>
      </c>
      <c r="B20" s="11">
        <v>490</v>
      </c>
      <c r="C20" s="27">
        <v>0.36</v>
      </c>
      <c r="D20" s="24">
        <v>2.7777777777777779E-3</v>
      </c>
      <c r="E20" s="9">
        <v>320</v>
      </c>
      <c r="F20" s="9">
        <v>3</v>
      </c>
      <c r="G20" s="9">
        <v>123</v>
      </c>
      <c r="H20" s="9">
        <v>44</v>
      </c>
      <c r="I20" s="24" t="s">
        <v>50</v>
      </c>
      <c r="J20" s="11">
        <v>1327</v>
      </c>
      <c r="K20" s="21">
        <v>537</v>
      </c>
    </row>
    <row r="21" spans="1:11" s="6" customFormat="1" ht="19.95" customHeight="1" x14ac:dyDescent="0.25">
      <c r="A21" s="8">
        <v>44975</v>
      </c>
      <c r="B21" s="12">
        <v>209</v>
      </c>
      <c r="C21" s="28">
        <v>0.49</v>
      </c>
      <c r="D21" s="25">
        <v>2.7662037037037034E-3</v>
      </c>
      <c r="E21" s="10">
        <v>134</v>
      </c>
      <c r="F21" s="10">
        <v>0</v>
      </c>
      <c r="G21" s="10">
        <v>51</v>
      </c>
      <c r="H21" s="10">
        <v>24</v>
      </c>
      <c r="I21" s="25" t="s">
        <v>51</v>
      </c>
      <c r="J21" s="12">
        <v>536</v>
      </c>
      <c r="K21" s="22">
        <v>161</v>
      </c>
    </row>
    <row r="22" spans="1:11" s="6" customFormat="1" ht="19.95" customHeight="1" x14ac:dyDescent="0.25">
      <c r="A22" s="7">
        <v>44976</v>
      </c>
      <c r="B22" s="11">
        <v>288</v>
      </c>
      <c r="C22" s="27">
        <v>0.36</v>
      </c>
      <c r="D22" s="24">
        <v>3.9004629629629632E-3</v>
      </c>
      <c r="E22" s="9">
        <v>177</v>
      </c>
      <c r="F22" s="9">
        <v>1</v>
      </c>
      <c r="G22" s="9">
        <v>79</v>
      </c>
      <c r="H22" s="9">
        <v>31</v>
      </c>
      <c r="I22" s="24" t="s">
        <v>52</v>
      </c>
      <c r="J22" s="11">
        <v>1089</v>
      </c>
      <c r="K22" s="21">
        <v>479</v>
      </c>
    </row>
    <row r="23" spans="1:11" s="6" customFormat="1" ht="19.95" customHeight="1" x14ac:dyDescent="0.25">
      <c r="A23" s="8">
        <v>44977</v>
      </c>
      <c r="B23" s="12">
        <v>673</v>
      </c>
      <c r="C23" s="28">
        <v>0.37</v>
      </c>
      <c r="D23" s="25">
        <v>3.472222222222222E-3</v>
      </c>
      <c r="E23" s="10">
        <v>413</v>
      </c>
      <c r="F23" s="10">
        <v>0</v>
      </c>
      <c r="G23" s="10">
        <v>171</v>
      </c>
      <c r="H23" s="10">
        <v>89</v>
      </c>
      <c r="I23" s="25" t="s">
        <v>52</v>
      </c>
      <c r="J23" s="12">
        <v>2195</v>
      </c>
      <c r="K23" s="22">
        <v>886</v>
      </c>
    </row>
    <row r="24" spans="1:11" s="6" customFormat="1" ht="19.95" customHeight="1" x14ac:dyDescent="0.25">
      <c r="A24" s="7">
        <v>44978</v>
      </c>
      <c r="B24" s="11">
        <v>646</v>
      </c>
      <c r="C24" s="27">
        <v>0.38</v>
      </c>
      <c r="D24" s="24">
        <v>4.0740740740740746E-3</v>
      </c>
      <c r="E24" s="9">
        <v>400</v>
      </c>
      <c r="F24" s="9">
        <v>0</v>
      </c>
      <c r="G24" s="9">
        <v>176</v>
      </c>
      <c r="H24" s="9">
        <v>70</v>
      </c>
      <c r="I24" s="24" t="s">
        <v>53</v>
      </c>
      <c r="J24" s="11">
        <v>2341</v>
      </c>
      <c r="K24" s="21">
        <v>963</v>
      </c>
    </row>
    <row r="25" spans="1:11" s="6" customFormat="1" ht="19.95" customHeight="1" x14ac:dyDescent="0.25">
      <c r="A25" s="8">
        <v>44979</v>
      </c>
      <c r="B25" s="12">
        <v>676</v>
      </c>
      <c r="C25" s="28">
        <v>0.4</v>
      </c>
      <c r="D25" s="25">
        <v>4.2824074074074075E-3</v>
      </c>
      <c r="E25" s="10">
        <v>406</v>
      </c>
      <c r="F25" s="10">
        <v>10</v>
      </c>
      <c r="G25" s="10">
        <v>189</v>
      </c>
      <c r="H25" s="10">
        <v>71</v>
      </c>
      <c r="I25" s="25" t="s">
        <v>51</v>
      </c>
      <c r="J25" s="12">
        <v>2248</v>
      </c>
      <c r="K25" s="22">
        <v>983</v>
      </c>
    </row>
    <row r="26" spans="1:11" s="6" customFormat="1" ht="19.95" customHeight="1" x14ac:dyDescent="0.25">
      <c r="A26" s="7">
        <v>44980</v>
      </c>
      <c r="B26" s="11">
        <v>791</v>
      </c>
      <c r="C26" s="27">
        <v>0.4</v>
      </c>
      <c r="D26" s="24">
        <v>4.6180555555555558E-3</v>
      </c>
      <c r="E26" s="9">
        <v>418</v>
      </c>
      <c r="F26" s="9">
        <v>3</v>
      </c>
      <c r="G26" s="9">
        <v>258</v>
      </c>
      <c r="H26" s="9">
        <v>112</v>
      </c>
      <c r="I26" s="24" t="s">
        <v>44</v>
      </c>
      <c r="J26" s="11">
        <v>2644</v>
      </c>
      <c r="K26" s="21">
        <v>1189</v>
      </c>
    </row>
    <row r="27" spans="1:11" s="6" customFormat="1" ht="19.95" customHeight="1" x14ac:dyDescent="0.25">
      <c r="A27" s="8">
        <v>44981</v>
      </c>
      <c r="B27" s="12">
        <v>524</v>
      </c>
      <c r="C27" s="28">
        <v>0.36</v>
      </c>
      <c r="D27" s="25">
        <v>3.7384259259259263E-3</v>
      </c>
      <c r="E27" s="10">
        <v>328</v>
      </c>
      <c r="F27" s="10">
        <v>2</v>
      </c>
      <c r="G27" s="10">
        <v>137</v>
      </c>
      <c r="H27" s="10">
        <v>57</v>
      </c>
      <c r="I27" s="25" t="s">
        <v>54</v>
      </c>
      <c r="J27" s="12">
        <v>1828</v>
      </c>
      <c r="K27" s="22">
        <v>741</v>
      </c>
    </row>
    <row r="28" spans="1:11" s="6" customFormat="1" ht="19.95" customHeight="1" x14ac:dyDescent="0.25">
      <c r="A28" s="7">
        <v>44982</v>
      </c>
      <c r="B28" s="11">
        <v>299</v>
      </c>
      <c r="C28" s="27">
        <v>0.47</v>
      </c>
      <c r="D28" s="24">
        <v>5.4050925925925924E-3</v>
      </c>
      <c r="E28" s="9">
        <v>175</v>
      </c>
      <c r="F28" s="9">
        <v>2</v>
      </c>
      <c r="G28" s="9">
        <v>98</v>
      </c>
      <c r="H28" s="9">
        <v>24</v>
      </c>
      <c r="I28" s="24" t="s">
        <v>55</v>
      </c>
      <c r="J28" s="11">
        <v>779</v>
      </c>
      <c r="K28" s="21">
        <v>382</v>
      </c>
    </row>
    <row r="29" spans="1:11" s="6" customFormat="1" ht="19.95" customHeight="1" x14ac:dyDescent="0.25">
      <c r="A29" s="8">
        <v>44983</v>
      </c>
      <c r="B29" s="12">
        <v>426</v>
      </c>
      <c r="C29" s="28">
        <v>0.38</v>
      </c>
      <c r="D29" s="25">
        <v>3.5416666666666665E-3</v>
      </c>
      <c r="E29" s="10">
        <v>319</v>
      </c>
      <c r="F29" s="10">
        <v>1</v>
      </c>
      <c r="G29" s="10">
        <v>85</v>
      </c>
      <c r="H29" s="10">
        <v>21</v>
      </c>
      <c r="I29" s="25" t="s">
        <v>56</v>
      </c>
      <c r="J29" s="12">
        <v>1258</v>
      </c>
      <c r="K29" s="22">
        <v>476</v>
      </c>
    </row>
    <row r="30" spans="1:11" s="6" customFormat="1" ht="19.95" customHeight="1" x14ac:dyDescent="0.25">
      <c r="A30" s="7">
        <v>44984</v>
      </c>
      <c r="B30" s="11">
        <v>989</v>
      </c>
      <c r="C30" s="27">
        <v>0.35</v>
      </c>
      <c r="D30" s="24">
        <v>3.414351851851852E-3</v>
      </c>
      <c r="E30" s="9">
        <v>721</v>
      </c>
      <c r="F30" s="9">
        <v>18</v>
      </c>
      <c r="G30" s="9">
        <v>209</v>
      </c>
      <c r="H30" s="9">
        <v>41</v>
      </c>
      <c r="I30" s="24" t="s">
        <v>57</v>
      </c>
      <c r="J30" s="11">
        <v>3282</v>
      </c>
      <c r="K30" s="21">
        <v>1147</v>
      </c>
    </row>
    <row r="31" spans="1:11" s="6" customFormat="1" ht="19.95" customHeight="1" x14ac:dyDescent="0.25">
      <c r="A31" s="8">
        <v>44985</v>
      </c>
      <c r="B31" s="12">
        <v>1014</v>
      </c>
      <c r="C31" s="28">
        <v>0.38</v>
      </c>
      <c r="D31" s="25">
        <v>5.2314814814814819E-3</v>
      </c>
      <c r="E31" s="10">
        <v>732</v>
      </c>
      <c r="F31" s="10">
        <v>24</v>
      </c>
      <c r="G31" s="10">
        <v>216</v>
      </c>
      <c r="H31" s="10">
        <v>42</v>
      </c>
      <c r="I31" s="25" t="s">
        <v>52</v>
      </c>
      <c r="J31" s="12">
        <v>3818</v>
      </c>
      <c r="K31" s="22">
        <v>1978</v>
      </c>
    </row>
    <row r="32" spans="1:11" s="17" customFormat="1" ht="29.4" customHeight="1" x14ac:dyDescent="0.25">
      <c r="A32" s="15" t="s">
        <v>14</v>
      </c>
      <c r="B32" s="16">
        <f>SUM(B4:B31)</f>
        <v>19018</v>
      </c>
      <c r="C32" s="16"/>
      <c r="D32" s="26">
        <f>SUM(D4:D31)</f>
        <v>0.11994212962962962</v>
      </c>
      <c r="E32" s="16">
        <f>SUM(E4:E31)</f>
        <v>11979</v>
      </c>
      <c r="F32" s="16">
        <f>SUM(F4:F31)</f>
        <v>102</v>
      </c>
      <c r="G32" s="16">
        <f>SUM(G4:G31)</f>
        <v>4768</v>
      </c>
      <c r="H32" s="16">
        <f>SUM(H4:H31)</f>
        <v>2167</v>
      </c>
      <c r="I32" s="16"/>
      <c r="J32" s="23">
        <f>SUM(J4:J31)</f>
        <v>64551</v>
      </c>
      <c r="K32" s="23">
        <f>SUM(K4:K31)</f>
        <v>25497</v>
      </c>
    </row>
    <row r="33" spans="1:11" s="17" customFormat="1" x14ac:dyDescent="0.25">
      <c r="A33" s="15" t="s">
        <v>15</v>
      </c>
      <c r="B33" s="16">
        <f t="shared" ref="B33:H33" si="0">AVERAGE(B4:B31)</f>
        <v>679.21428571428567</v>
      </c>
      <c r="C33" s="29">
        <f t="shared" si="0"/>
        <v>0.38892857142857151</v>
      </c>
      <c r="D33" s="26">
        <f t="shared" si="0"/>
        <v>4.2836474867724867E-3</v>
      </c>
      <c r="E33" s="16">
        <f t="shared" si="0"/>
        <v>427.82142857142856</v>
      </c>
      <c r="F33" s="16">
        <f t="shared" si="0"/>
        <v>3.6428571428571428</v>
      </c>
      <c r="G33" s="16">
        <f t="shared" si="0"/>
        <v>170.28571428571428</v>
      </c>
      <c r="H33" s="16">
        <f t="shared" si="0"/>
        <v>77.392857142857139</v>
      </c>
      <c r="I33" s="16"/>
      <c r="J33" s="23">
        <f>AVERAGE(J4:J31)</f>
        <v>2305.3928571428573</v>
      </c>
      <c r="K33" s="23">
        <f>AVERAGE(K4:K31)</f>
        <v>910.60714285714289</v>
      </c>
    </row>
    <row r="34" spans="1:11" s="17" customFormat="1" x14ac:dyDescent="0.25">
      <c r="A34" s="15" t="s">
        <v>17</v>
      </c>
      <c r="B34" s="16">
        <f t="shared" ref="B34:H34" si="1">MAX(B4:B31)</f>
        <v>1272</v>
      </c>
      <c r="C34" s="29">
        <f t="shared" si="1"/>
        <v>0.49</v>
      </c>
      <c r="D34" s="26">
        <f t="shared" si="1"/>
        <v>6.2499999999999995E-3</v>
      </c>
      <c r="E34" s="16">
        <f t="shared" si="1"/>
        <v>732</v>
      </c>
      <c r="F34" s="16">
        <f t="shared" si="1"/>
        <v>24</v>
      </c>
      <c r="G34" s="16">
        <f t="shared" si="1"/>
        <v>331</v>
      </c>
      <c r="H34" s="16">
        <f t="shared" si="1"/>
        <v>249</v>
      </c>
      <c r="I34" s="16"/>
      <c r="J34" s="23">
        <f>MAX(J4:J31)</f>
        <v>5047</v>
      </c>
      <c r="K34" s="23">
        <f>MAX(K4:K31)</f>
        <v>1978</v>
      </c>
    </row>
    <row r="35" spans="1:11" x14ac:dyDescent="0.3">
      <c r="A35" s="15" t="s">
        <v>16</v>
      </c>
      <c r="B35" s="16">
        <f t="shared" ref="B35:H35" si="2">MIN(B4:B31)</f>
        <v>209</v>
      </c>
      <c r="C35" s="29">
        <f t="shared" si="2"/>
        <v>0.34</v>
      </c>
      <c r="D35" s="26">
        <f t="shared" si="2"/>
        <v>2.7662037037037034E-3</v>
      </c>
      <c r="E35" s="16">
        <f t="shared" si="2"/>
        <v>134</v>
      </c>
      <c r="F35" s="16">
        <f t="shared" si="2"/>
        <v>0</v>
      </c>
      <c r="G35" s="16">
        <f t="shared" si="2"/>
        <v>51</v>
      </c>
      <c r="H35" s="16">
        <f t="shared" si="2"/>
        <v>21</v>
      </c>
      <c r="I35" s="30"/>
      <c r="J35" s="23">
        <f>MIN(J4:J31)</f>
        <v>536</v>
      </c>
      <c r="K35" s="23">
        <f>MIN(K4:K31)</f>
        <v>161</v>
      </c>
    </row>
    <row r="36" spans="1:11" ht="46.8" x14ac:dyDescent="0.3">
      <c r="A36" s="50"/>
      <c r="B36" s="18" t="s">
        <v>5</v>
      </c>
      <c r="C36" s="19" t="s">
        <v>4</v>
      </c>
      <c r="D36" s="19" t="s">
        <v>11</v>
      </c>
      <c r="E36" s="19" t="s">
        <v>7</v>
      </c>
      <c r="F36" s="19" t="s">
        <v>8</v>
      </c>
      <c r="G36" s="19" t="s">
        <v>12</v>
      </c>
      <c r="H36" s="19" t="s">
        <v>9</v>
      </c>
      <c r="I36" s="19" t="s">
        <v>1</v>
      </c>
      <c r="J36" s="19" t="s">
        <v>2</v>
      </c>
      <c r="K36" s="20" t="s">
        <v>3</v>
      </c>
    </row>
    <row r="37" spans="1:11" ht="18" x14ac:dyDescent="0.3">
      <c r="A37" s="49"/>
      <c r="B37" s="51" t="s">
        <v>5</v>
      </c>
      <c r="C37" s="51"/>
      <c r="D37" s="51"/>
      <c r="E37" s="51" t="s">
        <v>6</v>
      </c>
      <c r="F37" s="51"/>
      <c r="G37" s="51"/>
      <c r="H37" s="51"/>
      <c r="I37" s="51" t="s">
        <v>10</v>
      </c>
      <c r="J37" s="51"/>
      <c r="K37" s="52"/>
    </row>
  </sheetData>
  <mergeCells count="9">
    <mergeCell ref="A36:A37"/>
    <mergeCell ref="B37:D37"/>
    <mergeCell ref="E37:H37"/>
    <mergeCell ref="I37:K37"/>
    <mergeCell ref="A1:K1"/>
    <mergeCell ref="A2:A3"/>
    <mergeCell ref="B2:D2"/>
    <mergeCell ref="E2:H2"/>
    <mergeCell ref="I2:K2"/>
  </mergeCells>
  <conditionalFormatting sqref="B4:B31">
    <cfRule type="cellIs" dxfId="11" priority="3" operator="equal">
      <formula>MIN($B$4:$B$31)</formula>
    </cfRule>
    <cfRule type="cellIs" dxfId="10" priority="4" operator="equal">
      <formula>MAX($B$4:$B$31)</formula>
    </cfRule>
  </conditionalFormatting>
  <conditionalFormatting sqref="D4:D31">
    <cfRule type="cellIs" dxfId="9" priority="1" operator="equal">
      <formula>MIN($D$4:$D$31)</formula>
    </cfRule>
    <cfRule type="cellIs" dxfId="8" priority="2" operator="equal">
      <formula>MAX($D$4:$D$31)</formula>
    </cfRule>
  </conditionalFormatting>
  <conditionalFormatting sqref="J4:J31">
    <cfRule type="cellIs" dxfId="7" priority="7" operator="equal">
      <formula>MIN($J$4:$J$31)</formula>
    </cfRule>
    <cfRule type="cellIs" dxfId="6" priority="9" operator="equal">
      <formula>MAX($J$4:$J$31)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98" orientation="portrait" useFirstPageNumber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3466-4545-46E6-AC39-D596BAF96ED9}">
  <sheetPr>
    <tabColor theme="5" tint="-0.249977111117893"/>
    <pageSetUpPr fitToPage="1"/>
  </sheetPr>
  <dimension ref="A1:K40"/>
  <sheetViews>
    <sheetView showGridLines="0" view="pageBreakPreview" zoomScale="49" zoomScaleNormal="80" zoomScaleSheetLayoutView="49" workbookViewId="0">
      <pane xSplit="1" ySplit="2" topLeftCell="B7" activePane="bottomRight" state="frozen"/>
      <selection activeCell="H35" sqref="H35"/>
      <selection pane="topRight" activeCell="H35" sqref="H35"/>
      <selection pane="bottomLeft" activeCell="H35" sqref="H35"/>
      <selection pane="bottomRight" activeCell="B4" sqref="B4:B34"/>
    </sheetView>
  </sheetViews>
  <sheetFormatPr baseColWidth="10" defaultColWidth="11.5546875" defaultRowHeight="15.6" x14ac:dyDescent="0.3"/>
  <cols>
    <col min="1" max="1" width="13.77734375" style="9" customWidth="1"/>
    <col min="2" max="2" width="12.109375" style="14" customWidth="1"/>
    <col min="3" max="3" width="10.77734375" style="5" customWidth="1"/>
    <col min="4" max="4" width="14.77734375" style="5" customWidth="1"/>
    <col min="5" max="8" width="12.77734375" style="5" customWidth="1"/>
    <col min="9" max="9" width="16.77734375" style="5" customWidth="1"/>
    <col min="10" max="10" width="12.77734375" style="1" customWidth="1"/>
    <col min="11" max="11" width="13.44140625" style="1" customWidth="1"/>
    <col min="12" max="16384" width="11.5546875" style="1"/>
  </cols>
  <sheetData>
    <row r="1" spans="1:11" ht="45" customHeight="1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2.4" customHeight="1" x14ac:dyDescent="0.3">
      <c r="A2" s="49" t="s">
        <v>0</v>
      </c>
      <c r="B2" s="53" t="s">
        <v>5</v>
      </c>
      <c r="C2" s="54"/>
      <c r="D2" s="55"/>
      <c r="E2" s="48" t="s">
        <v>6</v>
      </c>
      <c r="F2" s="48"/>
      <c r="G2" s="48"/>
      <c r="H2" s="48"/>
      <c r="I2" s="48" t="s">
        <v>10</v>
      </c>
      <c r="J2" s="48"/>
      <c r="K2" s="53"/>
    </row>
    <row r="3" spans="1:11" s="2" customFormat="1" ht="69.599999999999994" customHeight="1" x14ac:dyDescent="0.3">
      <c r="A3" s="49"/>
      <c r="B3" s="13" t="s">
        <v>5</v>
      </c>
      <c r="C3" s="3" t="s">
        <v>4</v>
      </c>
      <c r="D3" s="3" t="s">
        <v>11</v>
      </c>
      <c r="E3" s="3" t="s">
        <v>7</v>
      </c>
      <c r="F3" s="3" t="s">
        <v>8</v>
      </c>
      <c r="G3" s="3" t="s">
        <v>12</v>
      </c>
      <c r="H3" s="3" t="s">
        <v>9</v>
      </c>
      <c r="I3" s="3" t="s">
        <v>18</v>
      </c>
      <c r="J3" s="3" t="s">
        <v>2</v>
      </c>
      <c r="K3" s="4" t="s">
        <v>3</v>
      </c>
    </row>
    <row r="4" spans="1:11" s="6" customFormat="1" ht="19.95" customHeight="1" x14ac:dyDescent="0.25">
      <c r="A4" s="7">
        <v>44986</v>
      </c>
      <c r="B4" s="11">
        <v>1001</v>
      </c>
      <c r="C4" s="27">
        <v>0.36</v>
      </c>
      <c r="D4" s="24">
        <v>4.5370370370370365E-3</v>
      </c>
      <c r="E4" s="9">
        <v>623</v>
      </c>
      <c r="F4" s="9">
        <v>11</v>
      </c>
      <c r="G4" s="9">
        <v>268</v>
      </c>
      <c r="H4" s="9">
        <v>99</v>
      </c>
      <c r="I4" s="24" t="s">
        <v>58</v>
      </c>
      <c r="J4" s="21">
        <v>3261</v>
      </c>
      <c r="K4" s="21">
        <v>1663</v>
      </c>
    </row>
    <row r="5" spans="1:11" s="6" customFormat="1" ht="19.95" customHeight="1" x14ac:dyDescent="0.25">
      <c r="A5" s="8">
        <v>44987</v>
      </c>
      <c r="B5" s="12">
        <v>953</v>
      </c>
      <c r="C5" s="28">
        <v>0.37</v>
      </c>
      <c r="D5" s="25">
        <v>4.0740740740740746E-3</v>
      </c>
      <c r="E5" s="10">
        <v>704</v>
      </c>
      <c r="F5" s="10">
        <v>3</v>
      </c>
      <c r="G5" s="10">
        <v>200</v>
      </c>
      <c r="H5" s="10">
        <v>46</v>
      </c>
      <c r="I5" s="25" t="s">
        <v>59</v>
      </c>
      <c r="J5" s="22">
        <v>3083</v>
      </c>
      <c r="K5" s="22">
        <v>1342</v>
      </c>
    </row>
    <row r="6" spans="1:11" s="6" customFormat="1" ht="19.95" customHeight="1" x14ac:dyDescent="0.25">
      <c r="A6" s="7">
        <v>44988</v>
      </c>
      <c r="B6" s="11">
        <v>692</v>
      </c>
      <c r="C6" s="27">
        <v>0.36</v>
      </c>
      <c r="D6" s="24">
        <v>3.2638888888888891E-3</v>
      </c>
      <c r="E6" s="9">
        <v>501</v>
      </c>
      <c r="F6" s="9">
        <v>0</v>
      </c>
      <c r="G6" s="9">
        <v>153</v>
      </c>
      <c r="H6" s="9">
        <v>38</v>
      </c>
      <c r="I6" s="24" t="s">
        <v>46</v>
      </c>
      <c r="J6" s="21">
        <v>2161</v>
      </c>
      <c r="K6" s="21">
        <v>928</v>
      </c>
    </row>
    <row r="7" spans="1:11" s="6" customFormat="1" ht="19.95" customHeight="1" x14ac:dyDescent="0.25">
      <c r="A7" s="8">
        <v>44989</v>
      </c>
      <c r="B7" s="12">
        <v>356</v>
      </c>
      <c r="C7" s="28">
        <v>0.42</v>
      </c>
      <c r="D7" s="25">
        <v>3.3564814814814811E-3</v>
      </c>
      <c r="E7" s="10">
        <v>235</v>
      </c>
      <c r="F7" s="10">
        <v>1</v>
      </c>
      <c r="G7" s="10">
        <v>100</v>
      </c>
      <c r="H7" s="10">
        <v>20</v>
      </c>
      <c r="I7" s="25" t="s">
        <v>44</v>
      </c>
      <c r="J7" s="22">
        <v>998</v>
      </c>
      <c r="K7" s="22">
        <v>504</v>
      </c>
    </row>
    <row r="8" spans="1:11" s="6" customFormat="1" ht="19.95" customHeight="1" x14ac:dyDescent="0.25">
      <c r="A8" s="7">
        <v>44990</v>
      </c>
      <c r="B8" s="11">
        <v>578</v>
      </c>
      <c r="C8" s="27">
        <v>0.41</v>
      </c>
      <c r="D8" s="24">
        <v>3.5532407407407405E-3</v>
      </c>
      <c r="E8" s="9">
        <v>390</v>
      </c>
      <c r="F8" s="9">
        <v>2</v>
      </c>
      <c r="G8" s="9">
        <v>153</v>
      </c>
      <c r="H8" s="9">
        <v>33</v>
      </c>
      <c r="I8" s="24" t="s">
        <v>57</v>
      </c>
      <c r="J8" s="21">
        <v>1737</v>
      </c>
      <c r="K8" s="21">
        <v>698</v>
      </c>
    </row>
    <row r="9" spans="1:11" s="6" customFormat="1" ht="19.95" customHeight="1" x14ac:dyDescent="0.25">
      <c r="A9" s="8">
        <v>44991</v>
      </c>
      <c r="B9" s="12">
        <v>1063</v>
      </c>
      <c r="C9" s="28">
        <v>0.35</v>
      </c>
      <c r="D9" s="25">
        <v>3.8773148148148143E-3</v>
      </c>
      <c r="E9" s="10">
        <v>809</v>
      </c>
      <c r="F9" s="10">
        <v>1</v>
      </c>
      <c r="G9" s="10">
        <v>202</v>
      </c>
      <c r="H9" s="10">
        <v>51</v>
      </c>
      <c r="I9" s="25" t="s">
        <v>39</v>
      </c>
      <c r="J9" s="22">
        <v>3489</v>
      </c>
      <c r="K9" s="22">
        <v>1504</v>
      </c>
    </row>
    <row r="10" spans="1:11" s="6" customFormat="1" ht="19.95" customHeight="1" x14ac:dyDescent="0.25">
      <c r="A10" s="7">
        <v>44992</v>
      </c>
      <c r="B10" s="11">
        <v>1146</v>
      </c>
      <c r="C10" s="27">
        <v>0.35</v>
      </c>
      <c r="D10" s="24">
        <v>3.9236111111111112E-3</v>
      </c>
      <c r="E10" s="9">
        <v>799</v>
      </c>
      <c r="F10" s="9">
        <v>2</v>
      </c>
      <c r="G10" s="9">
        <v>267</v>
      </c>
      <c r="H10" s="9">
        <v>78</v>
      </c>
      <c r="I10" s="24" t="s">
        <v>43</v>
      </c>
      <c r="J10" s="21">
        <v>3459</v>
      </c>
      <c r="K10" s="21">
        <v>1523</v>
      </c>
    </row>
    <row r="11" spans="1:11" s="6" customFormat="1" ht="19.95" customHeight="1" x14ac:dyDescent="0.25">
      <c r="A11" s="8">
        <v>44993</v>
      </c>
      <c r="B11" s="12">
        <v>1077</v>
      </c>
      <c r="C11" s="28">
        <v>0.36</v>
      </c>
      <c r="D11" s="25">
        <v>3.6689814814814814E-3</v>
      </c>
      <c r="E11" s="10">
        <v>768</v>
      </c>
      <c r="F11" s="10">
        <v>1</v>
      </c>
      <c r="G11" s="10">
        <v>238</v>
      </c>
      <c r="H11" s="10">
        <v>70</v>
      </c>
      <c r="I11" s="25" t="s">
        <v>60</v>
      </c>
      <c r="J11" s="22">
        <v>3155</v>
      </c>
      <c r="K11" s="22">
        <v>1413</v>
      </c>
    </row>
    <row r="12" spans="1:11" s="6" customFormat="1" ht="19.95" customHeight="1" x14ac:dyDescent="0.25">
      <c r="A12" s="7">
        <v>44994</v>
      </c>
      <c r="B12" s="11">
        <v>674</v>
      </c>
      <c r="C12" s="27">
        <v>0.38</v>
      </c>
      <c r="D12" s="24">
        <v>4.1319444444444442E-3</v>
      </c>
      <c r="E12" s="9">
        <v>444</v>
      </c>
      <c r="F12" s="9">
        <v>0</v>
      </c>
      <c r="G12" s="9">
        <v>200</v>
      </c>
      <c r="H12" s="9">
        <v>30</v>
      </c>
      <c r="I12" s="24" t="s">
        <v>61</v>
      </c>
      <c r="J12" s="21">
        <v>2255</v>
      </c>
      <c r="K12" s="21">
        <v>1138</v>
      </c>
    </row>
    <row r="13" spans="1:11" s="6" customFormat="1" ht="19.95" customHeight="1" x14ac:dyDescent="0.25">
      <c r="A13" s="8">
        <v>44995</v>
      </c>
      <c r="B13" s="12">
        <v>34</v>
      </c>
      <c r="C13" s="28">
        <v>0.33</v>
      </c>
      <c r="D13" s="25">
        <v>6.3657407407407404E-3</v>
      </c>
      <c r="E13" s="10">
        <v>20</v>
      </c>
      <c r="F13" s="10">
        <v>0</v>
      </c>
      <c r="G13" s="10">
        <v>12</v>
      </c>
      <c r="H13" s="10">
        <v>2</v>
      </c>
      <c r="I13" s="25" t="s">
        <v>62</v>
      </c>
      <c r="J13" s="22">
        <v>132</v>
      </c>
      <c r="K13" s="22">
        <v>42</v>
      </c>
    </row>
    <row r="14" spans="1:11" s="6" customFormat="1" ht="19.95" customHeight="1" x14ac:dyDescent="0.25">
      <c r="A14" s="7">
        <v>44996</v>
      </c>
      <c r="B14" s="11">
        <v>372</v>
      </c>
      <c r="C14" s="27">
        <v>0.42</v>
      </c>
      <c r="D14" s="24">
        <v>5.5324074074074069E-3</v>
      </c>
      <c r="E14" s="9">
        <v>241</v>
      </c>
      <c r="F14" s="9">
        <v>1</v>
      </c>
      <c r="G14" s="9">
        <v>112</v>
      </c>
      <c r="H14" s="9">
        <v>18</v>
      </c>
      <c r="I14" s="24" t="s">
        <v>42</v>
      </c>
      <c r="J14" s="21">
        <v>1236</v>
      </c>
      <c r="K14" s="21">
        <v>488</v>
      </c>
    </row>
    <row r="15" spans="1:11" s="6" customFormat="1" ht="19.95" customHeight="1" x14ac:dyDescent="0.25">
      <c r="A15" s="8">
        <v>44997</v>
      </c>
      <c r="B15" s="12">
        <v>556</v>
      </c>
      <c r="C15" s="28">
        <v>0.45</v>
      </c>
      <c r="D15" s="25">
        <v>3.425925925925926E-3</v>
      </c>
      <c r="E15" s="10">
        <v>381</v>
      </c>
      <c r="F15" s="10">
        <v>0</v>
      </c>
      <c r="G15" s="10">
        <v>140</v>
      </c>
      <c r="H15" s="10">
        <v>35</v>
      </c>
      <c r="I15" s="25" t="s">
        <v>63</v>
      </c>
      <c r="J15" s="22">
        <v>1718</v>
      </c>
      <c r="K15" s="22">
        <v>1045</v>
      </c>
    </row>
    <row r="16" spans="1:11" s="6" customFormat="1" ht="19.95" customHeight="1" x14ac:dyDescent="0.25">
      <c r="A16" s="7">
        <v>44998</v>
      </c>
      <c r="B16" s="11">
        <v>1307</v>
      </c>
      <c r="C16" s="27">
        <v>0.4</v>
      </c>
      <c r="D16" s="24">
        <v>4.0509259259259257E-3</v>
      </c>
      <c r="E16" s="9">
        <v>953</v>
      </c>
      <c r="F16" s="9">
        <v>1</v>
      </c>
      <c r="G16" s="9">
        <v>285</v>
      </c>
      <c r="H16" s="9">
        <v>68</v>
      </c>
      <c r="I16" s="24" t="s">
        <v>64</v>
      </c>
      <c r="J16" s="21">
        <v>4160</v>
      </c>
      <c r="K16" s="21">
        <v>1664</v>
      </c>
    </row>
    <row r="17" spans="1:11" s="6" customFormat="1" ht="19.95" customHeight="1" x14ac:dyDescent="0.25">
      <c r="A17" s="8">
        <v>44999</v>
      </c>
      <c r="B17" s="12">
        <v>1318</v>
      </c>
      <c r="C17" s="28">
        <v>0.38</v>
      </c>
      <c r="D17" s="25">
        <v>4.5254629629629629E-3</v>
      </c>
      <c r="E17" s="10">
        <v>983</v>
      </c>
      <c r="F17" s="10">
        <v>8</v>
      </c>
      <c r="G17" s="10">
        <v>277</v>
      </c>
      <c r="H17" s="10">
        <v>50</v>
      </c>
      <c r="I17" s="25" t="s">
        <v>65</v>
      </c>
      <c r="J17" s="22">
        <v>4062</v>
      </c>
      <c r="K17" s="22">
        <v>1868</v>
      </c>
    </row>
    <row r="18" spans="1:11" s="6" customFormat="1" ht="19.95" customHeight="1" x14ac:dyDescent="0.25">
      <c r="A18" s="7">
        <v>45000</v>
      </c>
      <c r="B18" s="11">
        <v>1169</v>
      </c>
      <c r="C18" s="27">
        <v>0.39</v>
      </c>
      <c r="D18" s="24">
        <v>3.5995370370370369E-3</v>
      </c>
      <c r="E18" s="9">
        <v>747</v>
      </c>
      <c r="F18" s="9">
        <v>8</v>
      </c>
      <c r="G18" s="9">
        <v>320</v>
      </c>
      <c r="H18" s="9">
        <v>93</v>
      </c>
      <c r="I18" s="24" t="s">
        <v>42</v>
      </c>
      <c r="J18" s="21">
        <v>3497</v>
      </c>
      <c r="K18" s="21">
        <v>1627</v>
      </c>
    </row>
    <row r="19" spans="1:11" s="6" customFormat="1" ht="19.95" customHeight="1" x14ac:dyDescent="0.25">
      <c r="A19" s="8">
        <v>45001</v>
      </c>
      <c r="B19" s="12">
        <v>1271</v>
      </c>
      <c r="C19" s="28">
        <v>0.39</v>
      </c>
      <c r="D19" s="25">
        <v>3.5532407407407405E-3</v>
      </c>
      <c r="E19" s="10">
        <v>923</v>
      </c>
      <c r="F19" s="10">
        <v>6</v>
      </c>
      <c r="G19" s="10">
        <v>272</v>
      </c>
      <c r="H19" s="10">
        <v>70</v>
      </c>
      <c r="I19" s="25" t="s">
        <v>66</v>
      </c>
      <c r="J19" s="22">
        <v>3739</v>
      </c>
      <c r="K19" s="22">
        <v>1569</v>
      </c>
    </row>
    <row r="20" spans="1:11" s="6" customFormat="1" ht="19.95" customHeight="1" x14ac:dyDescent="0.25">
      <c r="A20" s="7">
        <v>45002</v>
      </c>
      <c r="B20" s="11">
        <v>930</v>
      </c>
      <c r="C20" s="27">
        <v>0.4</v>
      </c>
      <c r="D20" s="24">
        <v>4.1319444444444442E-3</v>
      </c>
      <c r="E20" s="9">
        <v>661</v>
      </c>
      <c r="F20" s="9">
        <v>4</v>
      </c>
      <c r="G20" s="9">
        <v>215</v>
      </c>
      <c r="H20" s="9">
        <v>50</v>
      </c>
      <c r="I20" s="24" t="s">
        <v>60</v>
      </c>
      <c r="J20" s="21">
        <v>2687</v>
      </c>
      <c r="K20" s="21">
        <v>1246</v>
      </c>
    </row>
    <row r="21" spans="1:11" s="6" customFormat="1" ht="19.95" customHeight="1" x14ac:dyDescent="0.25">
      <c r="A21" s="8">
        <v>45003</v>
      </c>
      <c r="B21" s="12">
        <v>448</v>
      </c>
      <c r="C21" s="28">
        <v>0.43</v>
      </c>
      <c r="D21" s="25">
        <v>5.2430555555555555E-3</v>
      </c>
      <c r="E21" s="10">
        <v>314</v>
      </c>
      <c r="F21" s="10">
        <v>0</v>
      </c>
      <c r="G21" s="10">
        <v>119</v>
      </c>
      <c r="H21" s="10">
        <v>14</v>
      </c>
      <c r="I21" s="25" t="s">
        <v>63</v>
      </c>
      <c r="J21" s="22">
        <v>1515</v>
      </c>
      <c r="K21" s="22">
        <v>781</v>
      </c>
    </row>
    <row r="22" spans="1:11" s="6" customFormat="1" ht="19.95" customHeight="1" x14ac:dyDescent="0.25">
      <c r="A22" s="7">
        <v>45004</v>
      </c>
      <c r="B22" s="11">
        <v>621</v>
      </c>
      <c r="C22" s="27">
        <v>0.4</v>
      </c>
      <c r="D22" s="24">
        <v>4.2939814814814811E-3</v>
      </c>
      <c r="E22" s="9">
        <v>398</v>
      </c>
      <c r="F22" s="9">
        <v>1</v>
      </c>
      <c r="G22" s="9">
        <v>188</v>
      </c>
      <c r="H22" s="9">
        <v>34</v>
      </c>
      <c r="I22" s="24" t="s">
        <v>46</v>
      </c>
      <c r="J22" s="21">
        <v>1914</v>
      </c>
      <c r="K22" s="21">
        <v>970</v>
      </c>
    </row>
    <row r="23" spans="1:11" s="6" customFormat="1" ht="19.95" customHeight="1" x14ac:dyDescent="0.25">
      <c r="A23" s="8">
        <v>45005</v>
      </c>
      <c r="B23" s="12">
        <v>1411</v>
      </c>
      <c r="C23" s="28">
        <v>0.38</v>
      </c>
      <c r="D23" s="25">
        <v>4.2129629629629626E-3</v>
      </c>
      <c r="E23" s="10">
        <v>1024</v>
      </c>
      <c r="F23" s="10">
        <v>2</v>
      </c>
      <c r="G23" s="10">
        <v>331</v>
      </c>
      <c r="H23" s="10">
        <v>54</v>
      </c>
      <c r="I23" s="25" t="s">
        <v>43</v>
      </c>
      <c r="J23" s="22">
        <v>4463</v>
      </c>
      <c r="K23" s="22">
        <v>2146</v>
      </c>
    </row>
    <row r="24" spans="1:11" s="6" customFormat="1" ht="19.95" customHeight="1" x14ac:dyDescent="0.25">
      <c r="A24" s="7">
        <v>45006</v>
      </c>
      <c r="B24" s="11">
        <v>1422</v>
      </c>
      <c r="C24" s="27">
        <v>0.37</v>
      </c>
      <c r="D24" s="24">
        <v>3.4375E-3</v>
      </c>
      <c r="E24" s="9">
        <v>1033</v>
      </c>
      <c r="F24" s="9">
        <v>5</v>
      </c>
      <c r="G24" s="9">
        <v>326</v>
      </c>
      <c r="H24" s="9">
        <v>58</v>
      </c>
      <c r="I24" s="24" t="s">
        <v>67</v>
      </c>
      <c r="J24" s="21">
        <v>4255</v>
      </c>
      <c r="K24" s="21">
        <v>1889</v>
      </c>
    </row>
    <row r="25" spans="1:11" s="6" customFormat="1" ht="19.95" customHeight="1" x14ac:dyDescent="0.25">
      <c r="A25" s="8">
        <v>45007</v>
      </c>
      <c r="B25" s="12">
        <v>1389</v>
      </c>
      <c r="C25" s="28">
        <v>0.44</v>
      </c>
      <c r="D25" s="25">
        <v>3.8078703703703707E-3</v>
      </c>
      <c r="E25" s="10">
        <v>755</v>
      </c>
      <c r="F25" s="10">
        <v>22</v>
      </c>
      <c r="G25" s="10">
        <v>474</v>
      </c>
      <c r="H25" s="10">
        <v>138</v>
      </c>
      <c r="I25" s="25" t="s">
        <v>68</v>
      </c>
      <c r="J25" s="22">
        <v>3761</v>
      </c>
      <c r="K25" s="22">
        <v>1759</v>
      </c>
    </row>
    <row r="26" spans="1:11" s="6" customFormat="1" ht="19.95" customHeight="1" x14ac:dyDescent="0.25">
      <c r="A26" s="7">
        <v>45008</v>
      </c>
      <c r="B26" s="11">
        <v>1285</v>
      </c>
      <c r="C26" s="27">
        <v>0.36</v>
      </c>
      <c r="D26" s="24">
        <v>3.9930555555555561E-3</v>
      </c>
      <c r="E26" s="9">
        <v>899</v>
      </c>
      <c r="F26" s="9">
        <v>39</v>
      </c>
      <c r="G26" s="9">
        <v>282</v>
      </c>
      <c r="H26" s="9">
        <v>65</v>
      </c>
      <c r="I26" s="24" t="s">
        <v>63</v>
      </c>
      <c r="J26" s="21">
        <v>3687</v>
      </c>
      <c r="K26" s="21">
        <v>2054</v>
      </c>
    </row>
    <row r="27" spans="1:11" s="6" customFormat="1" ht="19.95" customHeight="1" x14ac:dyDescent="0.25">
      <c r="A27" s="8">
        <v>45009</v>
      </c>
      <c r="B27" s="12">
        <v>1037</v>
      </c>
      <c r="C27" s="28">
        <v>0.38</v>
      </c>
      <c r="D27" s="25">
        <v>4.0162037037037033E-3</v>
      </c>
      <c r="E27" s="10">
        <v>701</v>
      </c>
      <c r="F27" s="10">
        <v>20</v>
      </c>
      <c r="G27" s="10">
        <v>272</v>
      </c>
      <c r="H27" s="10">
        <v>44</v>
      </c>
      <c r="I27" s="25" t="s">
        <v>69</v>
      </c>
      <c r="J27" s="22">
        <v>3101</v>
      </c>
      <c r="K27" s="22">
        <v>1392</v>
      </c>
    </row>
    <row r="28" spans="1:11" s="6" customFormat="1" ht="19.95" customHeight="1" x14ac:dyDescent="0.25">
      <c r="A28" s="7">
        <v>45010</v>
      </c>
      <c r="B28" s="11">
        <v>375</v>
      </c>
      <c r="C28" s="27">
        <v>0.49</v>
      </c>
      <c r="D28" s="24">
        <v>2.6504629629629625E-3</v>
      </c>
      <c r="E28" s="9">
        <v>237</v>
      </c>
      <c r="F28" s="9">
        <v>9</v>
      </c>
      <c r="G28" s="9">
        <v>104</v>
      </c>
      <c r="H28" s="9">
        <v>25</v>
      </c>
      <c r="I28" s="24" t="s">
        <v>48</v>
      </c>
      <c r="J28" s="21">
        <v>890</v>
      </c>
      <c r="K28" s="21">
        <v>372</v>
      </c>
    </row>
    <row r="29" spans="1:11" s="6" customFormat="1" ht="19.95" customHeight="1" x14ac:dyDescent="0.25">
      <c r="A29" s="8">
        <v>45011</v>
      </c>
      <c r="B29" s="12">
        <v>623</v>
      </c>
      <c r="C29" s="28">
        <v>0.4</v>
      </c>
      <c r="D29" s="25">
        <v>4.8032407407407407E-3</v>
      </c>
      <c r="E29" s="10">
        <v>412</v>
      </c>
      <c r="F29" s="10">
        <v>4</v>
      </c>
      <c r="G29" s="10">
        <v>180</v>
      </c>
      <c r="H29" s="10">
        <v>27</v>
      </c>
      <c r="I29" s="25" t="s">
        <v>41</v>
      </c>
      <c r="J29" s="22">
        <v>1974</v>
      </c>
      <c r="K29" s="22">
        <v>854</v>
      </c>
    </row>
    <row r="30" spans="1:11" s="6" customFormat="1" ht="19.95" customHeight="1" x14ac:dyDescent="0.25">
      <c r="A30" s="7">
        <v>45012</v>
      </c>
      <c r="B30" s="11">
        <v>1508</v>
      </c>
      <c r="C30" s="27">
        <v>0.36</v>
      </c>
      <c r="D30" s="24">
        <v>3.8541666666666668E-3</v>
      </c>
      <c r="E30" s="9">
        <v>1053</v>
      </c>
      <c r="F30" s="9">
        <v>11</v>
      </c>
      <c r="G30" s="9">
        <v>393</v>
      </c>
      <c r="H30" s="9">
        <v>51</v>
      </c>
      <c r="I30" s="24" t="s">
        <v>57</v>
      </c>
      <c r="J30" s="21">
        <v>4534</v>
      </c>
      <c r="K30" s="21">
        <v>1976</v>
      </c>
    </row>
    <row r="31" spans="1:11" s="6" customFormat="1" ht="19.95" customHeight="1" x14ac:dyDescent="0.25">
      <c r="A31" s="8">
        <v>45013</v>
      </c>
      <c r="B31" s="12">
        <v>1553</v>
      </c>
      <c r="C31" s="28">
        <v>0.37</v>
      </c>
      <c r="D31" s="25">
        <v>4.5717592592592589E-3</v>
      </c>
      <c r="E31" s="10">
        <v>1052</v>
      </c>
      <c r="F31" s="10">
        <v>13</v>
      </c>
      <c r="G31" s="10">
        <v>403</v>
      </c>
      <c r="H31" s="10">
        <v>85</v>
      </c>
      <c r="I31" s="25" t="s">
        <v>51</v>
      </c>
      <c r="J31" s="22">
        <v>4994</v>
      </c>
      <c r="K31" s="22">
        <v>2503</v>
      </c>
    </row>
    <row r="32" spans="1:11" s="6" customFormat="1" ht="19.95" customHeight="1" x14ac:dyDescent="0.25">
      <c r="A32" s="7">
        <v>45014</v>
      </c>
      <c r="B32" s="11">
        <v>1422</v>
      </c>
      <c r="C32" s="27">
        <v>0.41</v>
      </c>
      <c r="D32" s="24">
        <v>3.8541666666666668E-3</v>
      </c>
      <c r="E32" s="9">
        <v>951</v>
      </c>
      <c r="F32" s="9">
        <v>13</v>
      </c>
      <c r="G32" s="9">
        <v>368</v>
      </c>
      <c r="H32" s="9">
        <v>90</v>
      </c>
      <c r="I32" s="24" t="s">
        <v>70</v>
      </c>
      <c r="J32" s="21">
        <v>4256</v>
      </c>
      <c r="K32" s="21">
        <v>2093</v>
      </c>
    </row>
    <row r="33" spans="1:11" s="6" customFormat="1" ht="19.95" customHeight="1" x14ac:dyDescent="0.25">
      <c r="A33" s="8">
        <v>45015</v>
      </c>
      <c r="B33" s="12">
        <v>1442</v>
      </c>
      <c r="C33" s="28">
        <v>0.39</v>
      </c>
      <c r="D33" s="25">
        <v>3.5185185185185185E-3</v>
      </c>
      <c r="E33" s="10">
        <v>1039</v>
      </c>
      <c r="F33" s="10">
        <v>3</v>
      </c>
      <c r="G33" s="10">
        <v>314</v>
      </c>
      <c r="H33" s="10">
        <v>86</v>
      </c>
      <c r="I33" s="25" t="s">
        <v>69</v>
      </c>
      <c r="J33" s="22">
        <v>4232</v>
      </c>
      <c r="K33" s="22">
        <v>1912</v>
      </c>
    </row>
    <row r="34" spans="1:11" s="6" customFormat="1" ht="19.95" customHeight="1" x14ac:dyDescent="0.25">
      <c r="A34" s="7">
        <v>45016</v>
      </c>
      <c r="B34" s="11">
        <v>1011</v>
      </c>
      <c r="C34" s="27">
        <v>0.37</v>
      </c>
      <c r="D34" s="24">
        <v>3.8310185185185183E-3</v>
      </c>
      <c r="E34" s="9">
        <v>713</v>
      </c>
      <c r="F34" s="9">
        <v>4</v>
      </c>
      <c r="G34" s="9">
        <v>249</v>
      </c>
      <c r="H34" s="9">
        <v>45</v>
      </c>
      <c r="I34" s="24" t="s">
        <v>44</v>
      </c>
      <c r="J34" s="21">
        <v>2985</v>
      </c>
      <c r="K34" s="21">
        <v>1278</v>
      </c>
    </row>
    <row r="35" spans="1:11" s="17" customFormat="1" ht="29.4" customHeight="1" x14ac:dyDescent="0.25">
      <c r="A35" s="15" t="s">
        <v>14</v>
      </c>
      <c r="B35" s="16">
        <f>SUM(B4:B34)</f>
        <v>30044</v>
      </c>
      <c r="C35" s="16"/>
      <c r="D35" s="26">
        <f>SUM(D4:D34)</f>
        <v>0.12565972222222221</v>
      </c>
      <c r="E35" s="16">
        <f>SUM(E4:E34)</f>
        <v>20763</v>
      </c>
      <c r="F35" s="16">
        <f>SUM(F4:F34)</f>
        <v>195</v>
      </c>
      <c r="G35" s="16">
        <f>SUM(G4:G34)</f>
        <v>7417</v>
      </c>
      <c r="H35" s="16">
        <f>SUM(H4:H34)</f>
        <v>1667</v>
      </c>
      <c r="I35" s="16"/>
      <c r="J35" s="23">
        <f>SUM(J4:J34)</f>
        <v>91390</v>
      </c>
      <c r="K35" s="23">
        <f>SUM(K4:K34)</f>
        <v>42241</v>
      </c>
    </row>
    <row r="36" spans="1:11" s="17" customFormat="1" x14ac:dyDescent="0.25">
      <c r="A36" s="15" t="s">
        <v>15</v>
      </c>
      <c r="B36" s="16">
        <f t="shared" ref="B36:H36" si="0">AVERAGE(B4:B34)</f>
        <v>969.16129032258061</v>
      </c>
      <c r="C36" s="29">
        <f t="shared" si="0"/>
        <v>0.38935483870967735</v>
      </c>
      <c r="D36" s="26">
        <f t="shared" si="0"/>
        <v>4.0535394265232968E-3</v>
      </c>
      <c r="E36" s="16">
        <f t="shared" si="0"/>
        <v>669.77419354838707</v>
      </c>
      <c r="F36" s="16">
        <f t="shared" si="0"/>
        <v>6.290322580645161</v>
      </c>
      <c r="G36" s="16">
        <f t="shared" si="0"/>
        <v>239.25806451612902</v>
      </c>
      <c r="H36" s="16">
        <f t="shared" si="0"/>
        <v>53.774193548387096</v>
      </c>
      <c r="I36" s="16"/>
      <c r="J36" s="23">
        <f>AVERAGE(J4:J34)</f>
        <v>2948.0645161290322</v>
      </c>
      <c r="K36" s="23">
        <f>AVERAGE(K4:K34)</f>
        <v>1362.6129032258063</v>
      </c>
    </row>
    <row r="37" spans="1:11" s="17" customFormat="1" x14ac:dyDescent="0.25">
      <c r="A37" s="15" t="s">
        <v>17</v>
      </c>
      <c r="B37" s="16">
        <f t="shared" ref="B37:H37" si="1">MAX(B4:B34)</f>
        <v>1553</v>
      </c>
      <c r="C37" s="29">
        <f t="shared" si="1"/>
        <v>0.49</v>
      </c>
      <c r="D37" s="26">
        <f t="shared" si="1"/>
        <v>6.3657407407407404E-3</v>
      </c>
      <c r="E37" s="16">
        <f t="shared" si="1"/>
        <v>1053</v>
      </c>
      <c r="F37" s="16">
        <f t="shared" si="1"/>
        <v>39</v>
      </c>
      <c r="G37" s="16">
        <f t="shared" si="1"/>
        <v>474</v>
      </c>
      <c r="H37" s="16">
        <f t="shared" si="1"/>
        <v>138</v>
      </c>
      <c r="I37" s="16"/>
      <c r="J37" s="23">
        <f>MAX(J4:J34)</f>
        <v>4994</v>
      </c>
      <c r="K37" s="23">
        <f>MAX(K4:K34)</f>
        <v>2503</v>
      </c>
    </row>
    <row r="38" spans="1:11" x14ac:dyDescent="0.3">
      <c r="A38" s="15" t="s">
        <v>16</v>
      </c>
      <c r="B38" s="16">
        <f t="shared" ref="B38:H38" si="2">MIN(B4:B34)</f>
        <v>34</v>
      </c>
      <c r="C38" s="29">
        <f t="shared" si="2"/>
        <v>0.33</v>
      </c>
      <c r="D38" s="26">
        <f t="shared" si="2"/>
        <v>2.6504629629629625E-3</v>
      </c>
      <c r="E38" s="16">
        <f t="shared" si="2"/>
        <v>20</v>
      </c>
      <c r="F38" s="16">
        <f t="shared" si="2"/>
        <v>0</v>
      </c>
      <c r="G38" s="16">
        <f t="shared" si="2"/>
        <v>12</v>
      </c>
      <c r="H38" s="16">
        <f t="shared" si="2"/>
        <v>2</v>
      </c>
      <c r="I38" s="30"/>
      <c r="J38" s="23">
        <f>MIN(J4:J34)</f>
        <v>132</v>
      </c>
      <c r="K38" s="23">
        <f>MIN(K4:K34)</f>
        <v>42</v>
      </c>
    </row>
    <row r="39" spans="1:11" ht="46.8" x14ac:dyDescent="0.3">
      <c r="A39" s="50"/>
      <c r="B39" s="18" t="s">
        <v>5</v>
      </c>
      <c r="C39" s="19" t="s">
        <v>4</v>
      </c>
      <c r="D39" s="19" t="s">
        <v>11</v>
      </c>
      <c r="E39" s="19" t="s">
        <v>7</v>
      </c>
      <c r="F39" s="19" t="s">
        <v>8</v>
      </c>
      <c r="G39" s="19" t="s">
        <v>12</v>
      </c>
      <c r="H39" s="19" t="s">
        <v>9</v>
      </c>
      <c r="I39" s="19" t="s">
        <v>1</v>
      </c>
      <c r="J39" s="19" t="s">
        <v>2</v>
      </c>
      <c r="K39" s="20" t="s">
        <v>3</v>
      </c>
    </row>
    <row r="40" spans="1:11" ht="18" x14ac:dyDescent="0.3">
      <c r="A40" s="49"/>
      <c r="B40" s="51" t="s">
        <v>5</v>
      </c>
      <c r="C40" s="51"/>
      <c r="D40" s="51"/>
      <c r="E40" s="51" t="s">
        <v>6</v>
      </c>
      <c r="F40" s="51"/>
      <c r="G40" s="51"/>
      <c r="H40" s="51"/>
      <c r="I40" s="51" t="s">
        <v>10</v>
      </c>
      <c r="J40" s="51"/>
      <c r="K40" s="52"/>
    </row>
  </sheetData>
  <mergeCells count="9">
    <mergeCell ref="A39:A40"/>
    <mergeCell ref="B40:D40"/>
    <mergeCell ref="E40:H40"/>
    <mergeCell ref="I40:K40"/>
    <mergeCell ref="A1:K1"/>
    <mergeCell ref="A2:A3"/>
    <mergeCell ref="B2:D2"/>
    <mergeCell ref="E2:H2"/>
    <mergeCell ref="I2:K2"/>
  </mergeCells>
  <printOptions verticalCentered="1"/>
  <pageMargins left="0.39370078740157483" right="0.39370078740157483" top="0.39370078740157483" bottom="0.39370078740157483" header="0.31496062992125984" footer="0.31496062992125984"/>
  <pageSetup paperSize="8" scale="97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B9E6-0264-4E53-AEED-0BB37C46D892}">
  <sheetPr>
    <tabColor theme="5" tint="-0.249977111117893"/>
    <pageSetUpPr fitToPage="1"/>
  </sheetPr>
  <dimension ref="A1:K39"/>
  <sheetViews>
    <sheetView showGridLines="0" view="pageBreakPreview" zoomScale="52" zoomScaleNormal="80" zoomScaleSheetLayoutView="52" workbookViewId="0">
      <pane xSplit="1" ySplit="2" topLeftCell="B5" activePane="bottomRight" state="frozen"/>
      <selection activeCell="H35" sqref="H35"/>
      <selection pane="topRight" activeCell="H35" sqref="H35"/>
      <selection pane="bottomLeft" activeCell="H35" sqref="H35"/>
      <selection pane="bottomRight" activeCell="B4" sqref="B4:B33"/>
    </sheetView>
  </sheetViews>
  <sheetFormatPr baseColWidth="10" defaultColWidth="11.5546875" defaultRowHeight="15.6" x14ac:dyDescent="0.3"/>
  <cols>
    <col min="1" max="1" width="13.77734375" style="9" customWidth="1"/>
    <col min="2" max="2" width="10.77734375" style="14" customWidth="1"/>
    <col min="3" max="3" width="10.77734375" style="5" customWidth="1"/>
    <col min="4" max="4" width="14.77734375" style="5" customWidth="1"/>
    <col min="5" max="8" width="12.77734375" style="5" customWidth="1"/>
    <col min="9" max="9" width="16.77734375" style="5" customWidth="1"/>
    <col min="10" max="10" width="12.77734375" style="1" customWidth="1"/>
    <col min="11" max="11" width="13.44140625" style="1" customWidth="1"/>
    <col min="12" max="16384" width="11.5546875" style="1"/>
  </cols>
  <sheetData>
    <row r="1" spans="1:11" ht="45" customHeight="1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2.4" customHeight="1" x14ac:dyDescent="0.3">
      <c r="A2" s="49" t="s">
        <v>0</v>
      </c>
      <c r="B2" s="53" t="s">
        <v>5</v>
      </c>
      <c r="C2" s="54"/>
      <c r="D2" s="55"/>
      <c r="E2" s="48" t="s">
        <v>6</v>
      </c>
      <c r="F2" s="48"/>
      <c r="G2" s="48"/>
      <c r="H2" s="48"/>
      <c r="I2" s="48" t="s">
        <v>10</v>
      </c>
      <c r="J2" s="48"/>
      <c r="K2" s="53"/>
    </row>
    <row r="3" spans="1:11" s="2" customFormat="1" ht="69.599999999999994" customHeight="1" x14ac:dyDescent="0.3">
      <c r="A3" s="49"/>
      <c r="B3" s="13" t="s">
        <v>5</v>
      </c>
      <c r="C3" s="3" t="s">
        <v>4</v>
      </c>
      <c r="D3" s="3" t="s">
        <v>11</v>
      </c>
      <c r="E3" s="3" t="s">
        <v>7</v>
      </c>
      <c r="F3" s="3" t="s">
        <v>8</v>
      </c>
      <c r="G3" s="3" t="s">
        <v>12</v>
      </c>
      <c r="H3" s="3" t="s">
        <v>9</v>
      </c>
      <c r="I3" s="3" t="s">
        <v>18</v>
      </c>
      <c r="J3" s="3" t="s">
        <v>2</v>
      </c>
      <c r="K3" s="4" t="s">
        <v>3</v>
      </c>
    </row>
    <row r="4" spans="1:11" s="6" customFormat="1" ht="19.95" customHeight="1" x14ac:dyDescent="0.25">
      <c r="A4" s="8">
        <v>45017</v>
      </c>
      <c r="B4" s="12">
        <v>452</v>
      </c>
      <c r="C4" s="28">
        <v>0.47</v>
      </c>
      <c r="D4" s="25">
        <v>3.2523148148148151E-3</v>
      </c>
      <c r="E4" s="10">
        <v>291</v>
      </c>
      <c r="F4" s="10">
        <v>2</v>
      </c>
      <c r="G4" s="10">
        <v>146</v>
      </c>
      <c r="H4" s="10">
        <v>13</v>
      </c>
      <c r="I4" s="25" t="s">
        <v>71</v>
      </c>
      <c r="J4" s="22">
        <v>1154</v>
      </c>
      <c r="K4" s="22">
        <v>535</v>
      </c>
    </row>
    <row r="5" spans="1:11" s="6" customFormat="1" ht="19.95" customHeight="1" x14ac:dyDescent="0.25">
      <c r="A5" s="7">
        <v>45018</v>
      </c>
      <c r="B5" s="11">
        <v>670</v>
      </c>
      <c r="C5" s="27">
        <v>0.4</v>
      </c>
      <c r="D5" s="24">
        <v>3.6689814814814814E-3</v>
      </c>
      <c r="E5" s="9">
        <v>471</v>
      </c>
      <c r="F5" s="9">
        <v>0</v>
      </c>
      <c r="G5" s="9">
        <v>161</v>
      </c>
      <c r="H5" s="9">
        <v>38</v>
      </c>
      <c r="I5" s="24" t="s">
        <v>40</v>
      </c>
      <c r="J5" s="21">
        <v>2013</v>
      </c>
      <c r="K5" s="21">
        <v>989</v>
      </c>
    </row>
    <row r="6" spans="1:11" s="6" customFormat="1" ht="19.95" customHeight="1" x14ac:dyDescent="0.25">
      <c r="A6" s="8">
        <v>45019</v>
      </c>
      <c r="B6" s="12">
        <v>1552</v>
      </c>
      <c r="C6" s="28">
        <v>0.34</v>
      </c>
      <c r="D6" s="25">
        <v>3.8425925925925923E-3</v>
      </c>
      <c r="E6" s="10">
        <v>1158</v>
      </c>
      <c r="F6" s="10">
        <v>14</v>
      </c>
      <c r="G6" s="10">
        <v>310</v>
      </c>
      <c r="H6" s="10">
        <v>70</v>
      </c>
      <c r="I6" s="25" t="s">
        <v>72</v>
      </c>
      <c r="J6" s="22">
        <v>4923</v>
      </c>
      <c r="K6" s="22">
        <v>2291</v>
      </c>
    </row>
    <row r="7" spans="1:11" s="6" customFormat="1" ht="19.95" customHeight="1" x14ac:dyDescent="0.25">
      <c r="A7" s="7">
        <v>45020</v>
      </c>
      <c r="B7" s="11">
        <v>1529</v>
      </c>
      <c r="C7" s="27">
        <v>0.37</v>
      </c>
      <c r="D7" s="24">
        <v>4.2708333333333339E-3</v>
      </c>
      <c r="E7" s="9">
        <v>1134</v>
      </c>
      <c r="F7" s="9">
        <v>16</v>
      </c>
      <c r="G7" s="9">
        <v>303</v>
      </c>
      <c r="H7" s="9">
        <v>76</v>
      </c>
      <c r="I7" s="24" t="s">
        <v>42</v>
      </c>
      <c r="J7" s="21">
        <v>4848</v>
      </c>
      <c r="K7" s="21">
        <v>1955</v>
      </c>
    </row>
    <row r="8" spans="1:11" s="6" customFormat="1" ht="19.95" customHeight="1" x14ac:dyDescent="0.25">
      <c r="A8" s="8">
        <v>45021</v>
      </c>
      <c r="B8" s="12">
        <v>1289</v>
      </c>
      <c r="C8" s="28">
        <v>0.4</v>
      </c>
      <c r="D8" s="25">
        <v>3.7384259259259263E-3</v>
      </c>
      <c r="E8" s="10">
        <v>866</v>
      </c>
      <c r="F8" s="10">
        <v>12</v>
      </c>
      <c r="G8" s="10">
        <v>315</v>
      </c>
      <c r="H8" s="10">
        <v>96</v>
      </c>
      <c r="I8" s="25" t="s">
        <v>73</v>
      </c>
      <c r="J8" s="22">
        <v>3300</v>
      </c>
      <c r="K8" s="22">
        <v>1862</v>
      </c>
    </row>
    <row r="9" spans="1:11" s="6" customFormat="1" ht="19.95" customHeight="1" x14ac:dyDescent="0.25">
      <c r="A9" s="7">
        <v>45022</v>
      </c>
      <c r="B9" s="11">
        <v>1383</v>
      </c>
      <c r="C9" s="27">
        <v>0.38</v>
      </c>
      <c r="D9" s="24">
        <v>3.425925925925926E-3</v>
      </c>
      <c r="E9" s="9">
        <v>990</v>
      </c>
      <c r="F9" s="9">
        <v>5</v>
      </c>
      <c r="G9" s="9">
        <v>325</v>
      </c>
      <c r="H9" s="9">
        <v>63</v>
      </c>
      <c r="I9" s="24" t="s">
        <v>52</v>
      </c>
      <c r="J9" s="21">
        <v>4241</v>
      </c>
      <c r="K9" s="21">
        <v>1620</v>
      </c>
    </row>
    <row r="10" spans="1:11" s="6" customFormat="1" ht="19.95" customHeight="1" x14ac:dyDescent="0.25">
      <c r="A10" s="8">
        <v>45023</v>
      </c>
      <c r="B10" s="12">
        <v>1065</v>
      </c>
      <c r="C10" s="28">
        <v>0.39</v>
      </c>
      <c r="D10" s="25">
        <v>4.4212962962962956E-3</v>
      </c>
      <c r="E10" s="10">
        <v>747</v>
      </c>
      <c r="F10" s="10">
        <v>6</v>
      </c>
      <c r="G10" s="10">
        <v>277</v>
      </c>
      <c r="H10" s="10">
        <v>35</v>
      </c>
      <c r="I10" s="25" t="s">
        <v>61</v>
      </c>
      <c r="J10" s="22">
        <v>3279</v>
      </c>
      <c r="K10" s="22">
        <v>1232</v>
      </c>
    </row>
    <row r="11" spans="1:11" s="6" customFormat="1" ht="19.95" customHeight="1" x14ac:dyDescent="0.25">
      <c r="A11" s="7">
        <v>45024</v>
      </c>
      <c r="B11" s="11">
        <v>308</v>
      </c>
      <c r="C11" s="27">
        <v>0.52</v>
      </c>
      <c r="D11" s="24">
        <v>4.1898148148148146E-3</v>
      </c>
      <c r="E11" s="9">
        <v>193</v>
      </c>
      <c r="F11" s="9">
        <v>2</v>
      </c>
      <c r="G11" s="9">
        <v>103</v>
      </c>
      <c r="H11" s="9">
        <v>10</v>
      </c>
      <c r="I11" s="24" t="s">
        <v>74</v>
      </c>
      <c r="J11" s="21">
        <v>862</v>
      </c>
      <c r="K11" s="21">
        <v>408</v>
      </c>
    </row>
    <row r="12" spans="1:11" s="6" customFormat="1" ht="19.95" customHeight="1" x14ac:dyDescent="0.25">
      <c r="A12" s="8">
        <v>45025</v>
      </c>
      <c r="B12" s="12">
        <v>293</v>
      </c>
      <c r="C12" s="28">
        <v>0.46</v>
      </c>
      <c r="D12" s="25">
        <v>3.8657407407407408E-3</v>
      </c>
      <c r="E12" s="10">
        <v>176</v>
      </c>
      <c r="F12" s="10">
        <v>2</v>
      </c>
      <c r="G12" s="10">
        <v>101</v>
      </c>
      <c r="H12" s="10">
        <v>14</v>
      </c>
      <c r="I12" s="25" t="s">
        <v>44</v>
      </c>
      <c r="J12" s="22">
        <v>871</v>
      </c>
      <c r="K12" s="22">
        <v>332</v>
      </c>
    </row>
    <row r="13" spans="1:11" s="6" customFormat="1" ht="19.95" customHeight="1" x14ac:dyDescent="0.25">
      <c r="A13" s="7">
        <v>45026</v>
      </c>
      <c r="B13" s="11">
        <v>657</v>
      </c>
      <c r="C13" s="27">
        <v>0.44</v>
      </c>
      <c r="D13" s="24">
        <v>3.530092592592592E-3</v>
      </c>
      <c r="E13" s="9">
        <v>430</v>
      </c>
      <c r="F13" s="9">
        <v>5</v>
      </c>
      <c r="G13" s="9">
        <v>193</v>
      </c>
      <c r="H13" s="9">
        <v>28</v>
      </c>
      <c r="I13" s="24" t="s">
        <v>75</v>
      </c>
      <c r="J13" s="21">
        <v>1782</v>
      </c>
      <c r="K13" s="21">
        <v>854</v>
      </c>
    </row>
    <row r="14" spans="1:11" s="6" customFormat="1" ht="19.95" customHeight="1" x14ac:dyDescent="0.25">
      <c r="A14" s="8">
        <v>45027</v>
      </c>
      <c r="B14" s="12">
        <v>1287</v>
      </c>
      <c r="C14" s="28">
        <v>0.33</v>
      </c>
      <c r="D14" s="25">
        <v>4.1666666666666666E-3</v>
      </c>
      <c r="E14" s="10">
        <v>986</v>
      </c>
      <c r="F14" s="10">
        <v>5</v>
      </c>
      <c r="G14" s="10">
        <v>258</v>
      </c>
      <c r="H14" s="10">
        <v>38</v>
      </c>
      <c r="I14" s="25" t="s">
        <v>76</v>
      </c>
      <c r="J14" s="22">
        <v>4022</v>
      </c>
      <c r="K14" s="22">
        <v>1775</v>
      </c>
    </row>
    <row r="15" spans="1:11" s="6" customFormat="1" ht="19.95" customHeight="1" x14ac:dyDescent="0.25">
      <c r="A15" s="7">
        <v>45028</v>
      </c>
      <c r="B15" s="11">
        <v>1280</v>
      </c>
      <c r="C15" s="27">
        <v>0.38</v>
      </c>
      <c r="D15" s="24">
        <v>4.7222222222222223E-3</v>
      </c>
      <c r="E15" s="9">
        <v>922</v>
      </c>
      <c r="F15" s="9">
        <v>14</v>
      </c>
      <c r="G15" s="9">
        <v>275</v>
      </c>
      <c r="H15" s="9">
        <v>69</v>
      </c>
      <c r="I15" s="24" t="s">
        <v>48</v>
      </c>
      <c r="J15" s="21">
        <v>4111</v>
      </c>
      <c r="K15" s="21">
        <v>1757</v>
      </c>
    </row>
    <row r="16" spans="1:11" s="6" customFormat="1" ht="19.95" customHeight="1" x14ac:dyDescent="0.25">
      <c r="A16" s="8">
        <v>45029</v>
      </c>
      <c r="B16" s="12">
        <v>1355</v>
      </c>
      <c r="C16" s="28">
        <v>0.37</v>
      </c>
      <c r="D16" s="25">
        <v>4.1203703703703706E-3</v>
      </c>
      <c r="E16" s="10">
        <v>915</v>
      </c>
      <c r="F16" s="10">
        <v>17</v>
      </c>
      <c r="G16" s="10">
        <v>332</v>
      </c>
      <c r="H16" s="10">
        <v>91</v>
      </c>
      <c r="I16" s="25" t="s">
        <v>51</v>
      </c>
      <c r="J16" s="22">
        <v>3884</v>
      </c>
      <c r="K16" s="22">
        <v>1709</v>
      </c>
    </row>
    <row r="17" spans="1:11" s="6" customFormat="1" ht="19.95" customHeight="1" x14ac:dyDescent="0.25">
      <c r="A17" s="7">
        <v>45030</v>
      </c>
      <c r="B17" s="11">
        <v>998</v>
      </c>
      <c r="C17" s="27">
        <v>0.38</v>
      </c>
      <c r="D17" s="24">
        <v>3.5185185185185185E-3</v>
      </c>
      <c r="E17" s="9">
        <v>702</v>
      </c>
      <c r="F17" s="9">
        <v>9</v>
      </c>
      <c r="G17" s="9">
        <v>233</v>
      </c>
      <c r="H17" s="9">
        <v>54</v>
      </c>
      <c r="I17" s="24" t="s">
        <v>45</v>
      </c>
      <c r="J17" s="21">
        <v>2636</v>
      </c>
      <c r="K17" s="21">
        <v>1328</v>
      </c>
    </row>
    <row r="18" spans="1:11" s="6" customFormat="1" ht="19.95" customHeight="1" x14ac:dyDescent="0.25">
      <c r="A18" s="8">
        <v>45031</v>
      </c>
      <c r="B18" s="12">
        <v>395</v>
      </c>
      <c r="C18" s="28">
        <v>0.42</v>
      </c>
      <c r="D18" s="25">
        <v>3.5763888888888894E-3</v>
      </c>
      <c r="E18" s="10">
        <v>258</v>
      </c>
      <c r="F18" s="10">
        <v>3</v>
      </c>
      <c r="G18" s="10">
        <v>115</v>
      </c>
      <c r="H18" s="10">
        <v>19</v>
      </c>
      <c r="I18" s="25" t="s">
        <v>48</v>
      </c>
      <c r="J18" s="22">
        <v>954</v>
      </c>
      <c r="K18" s="22">
        <v>529</v>
      </c>
    </row>
    <row r="19" spans="1:11" s="6" customFormat="1" ht="19.95" customHeight="1" x14ac:dyDescent="0.25">
      <c r="A19" s="7">
        <v>45032</v>
      </c>
      <c r="B19" s="11">
        <v>478</v>
      </c>
      <c r="C19" s="27">
        <v>0.43</v>
      </c>
      <c r="D19" s="24">
        <v>3.37962962962963E-3</v>
      </c>
      <c r="E19" s="9">
        <v>316</v>
      </c>
      <c r="F19" s="9">
        <v>5</v>
      </c>
      <c r="G19" s="9">
        <v>131</v>
      </c>
      <c r="H19" s="9">
        <v>26</v>
      </c>
      <c r="I19" s="24" t="s">
        <v>77</v>
      </c>
      <c r="J19" s="21">
        <v>1179</v>
      </c>
      <c r="K19" s="21">
        <v>434</v>
      </c>
    </row>
    <row r="20" spans="1:11" s="6" customFormat="1" ht="19.95" customHeight="1" x14ac:dyDescent="0.25">
      <c r="A20" s="8">
        <v>45033</v>
      </c>
      <c r="B20" s="12">
        <v>1038</v>
      </c>
      <c r="C20" s="28">
        <v>0.44</v>
      </c>
      <c r="D20" s="25">
        <v>3.5069444444444445E-3</v>
      </c>
      <c r="E20" s="10">
        <v>730</v>
      </c>
      <c r="F20" s="10">
        <v>4</v>
      </c>
      <c r="G20" s="10">
        <v>267</v>
      </c>
      <c r="H20" s="10">
        <v>37</v>
      </c>
      <c r="I20" s="25" t="s">
        <v>78</v>
      </c>
      <c r="J20" s="22">
        <v>2376</v>
      </c>
      <c r="K20" s="22">
        <v>1011</v>
      </c>
    </row>
    <row r="21" spans="1:11" s="6" customFormat="1" ht="19.95" customHeight="1" x14ac:dyDescent="0.25">
      <c r="A21" s="7">
        <v>45034</v>
      </c>
      <c r="B21" s="11">
        <v>1038</v>
      </c>
      <c r="C21" s="27">
        <v>0.42</v>
      </c>
      <c r="D21" s="24">
        <v>3.5879629629629629E-3</v>
      </c>
      <c r="E21" s="9">
        <v>777</v>
      </c>
      <c r="F21" s="9">
        <v>4</v>
      </c>
      <c r="G21" s="9">
        <v>221</v>
      </c>
      <c r="H21" s="9">
        <v>36</v>
      </c>
      <c r="I21" s="24" t="s">
        <v>79</v>
      </c>
      <c r="J21" s="21">
        <v>2674</v>
      </c>
      <c r="K21" s="21">
        <v>987</v>
      </c>
    </row>
    <row r="22" spans="1:11" s="6" customFormat="1" ht="19.95" customHeight="1" x14ac:dyDescent="0.25">
      <c r="A22" s="8">
        <v>45035</v>
      </c>
      <c r="B22" s="12">
        <v>794</v>
      </c>
      <c r="C22" s="28">
        <v>0.41</v>
      </c>
      <c r="D22" s="25">
        <v>3.2060185185185191E-3</v>
      </c>
      <c r="E22" s="10">
        <v>580</v>
      </c>
      <c r="F22" s="10">
        <v>2</v>
      </c>
      <c r="G22" s="10">
        <v>173</v>
      </c>
      <c r="H22" s="10">
        <v>39</v>
      </c>
      <c r="I22" s="25" t="s">
        <v>53</v>
      </c>
      <c r="J22" s="22">
        <v>1922</v>
      </c>
      <c r="K22" s="22">
        <v>850</v>
      </c>
    </row>
    <row r="23" spans="1:11" s="6" customFormat="1" ht="19.95" customHeight="1" x14ac:dyDescent="0.25">
      <c r="A23" s="7">
        <v>45036</v>
      </c>
      <c r="B23" s="11">
        <v>802</v>
      </c>
      <c r="C23" s="27">
        <v>0.45</v>
      </c>
      <c r="D23" s="24">
        <v>3.6342592592592594E-3</v>
      </c>
      <c r="E23" s="9">
        <v>586</v>
      </c>
      <c r="F23" s="9">
        <v>3</v>
      </c>
      <c r="G23" s="9">
        <v>182</v>
      </c>
      <c r="H23" s="9">
        <v>31</v>
      </c>
      <c r="I23" s="24" t="s">
        <v>80</v>
      </c>
      <c r="J23" s="21">
        <v>1893</v>
      </c>
      <c r="K23" s="21">
        <v>831</v>
      </c>
    </row>
    <row r="24" spans="1:11" s="6" customFormat="1" ht="19.95" customHeight="1" x14ac:dyDescent="0.25">
      <c r="A24" s="8">
        <v>45037</v>
      </c>
      <c r="B24" s="12">
        <v>574</v>
      </c>
      <c r="C24" s="28">
        <v>0.44</v>
      </c>
      <c r="D24" s="25">
        <v>5.0231481481481481E-3</v>
      </c>
      <c r="E24" s="10">
        <v>408</v>
      </c>
      <c r="F24" s="10">
        <v>2</v>
      </c>
      <c r="G24" s="10">
        <v>157</v>
      </c>
      <c r="H24" s="10">
        <v>7</v>
      </c>
      <c r="I24" s="25" t="s">
        <v>65</v>
      </c>
      <c r="J24" s="22">
        <v>1843</v>
      </c>
      <c r="K24" s="22">
        <v>608</v>
      </c>
    </row>
    <row r="25" spans="1:11" s="6" customFormat="1" ht="19.95" customHeight="1" x14ac:dyDescent="0.25">
      <c r="A25" s="7">
        <v>45038</v>
      </c>
      <c r="B25" s="11">
        <v>290</v>
      </c>
      <c r="C25" s="27">
        <v>0.45</v>
      </c>
      <c r="D25" s="24">
        <v>4.386574074074074E-3</v>
      </c>
      <c r="E25" s="9">
        <v>183</v>
      </c>
      <c r="F25" s="9">
        <v>5</v>
      </c>
      <c r="G25" s="9">
        <v>92</v>
      </c>
      <c r="H25" s="9">
        <v>10</v>
      </c>
      <c r="I25" s="24" t="s">
        <v>68</v>
      </c>
      <c r="J25" s="21">
        <v>754</v>
      </c>
      <c r="K25" s="21">
        <v>339</v>
      </c>
    </row>
    <row r="26" spans="1:11" s="6" customFormat="1" ht="19.95" customHeight="1" x14ac:dyDescent="0.25">
      <c r="A26" s="8">
        <v>45039</v>
      </c>
      <c r="B26" s="12">
        <v>427</v>
      </c>
      <c r="C26" s="28">
        <v>0.44</v>
      </c>
      <c r="D26" s="25">
        <v>3.2986111111111111E-3</v>
      </c>
      <c r="E26" s="10">
        <v>310</v>
      </c>
      <c r="F26" s="10">
        <v>0</v>
      </c>
      <c r="G26" s="10">
        <v>104</v>
      </c>
      <c r="H26" s="10">
        <v>13</v>
      </c>
      <c r="I26" s="25" t="s">
        <v>49</v>
      </c>
      <c r="J26" s="22">
        <v>977</v>
      </c>
      <c r="K26" s="22">
        <v>476</v>
      </c>
    </row>
    <row r="27" spans="1:11" s="6" customFormat="1" ht="19.95" customHeight="1" x14ac:dyDescent="0.25">
      <c r="A27" s="7">
        <v>45040</v>
      </c>
      <c r="B27" s="11">
        <v>792</v>
      </c>
      <c r="C27" s="27">
        <v>0.4</v>
      </c>
      <c r="D27" s="24">
        <v>4.2361111111111106E-3</v>
      </c>
      <c r="E27" s="9">
        <v>570</v>
      </c>
      <c r="F27" s="9">
        <v>1</v>
      </c>
      <c r="G27" s="9">
        <v>197</v>
      </c>
      <c r="H27" s="9">
        <v>24</v>
      </c>
      <c r="I27" s="24" t="s">
        <v>40</v>
      </c>
      <c r="J27" s="21">
        <v>2221</v>
      </c>
      <c r="K27" s="21">
        <v>1052</v>
      </c>
    </row>
    <row r="28" spans="1:11" s="6" customFormat="1" ht="19.95" customHeight="1" x14ac:dyDescent="0.25">
      <c r="A28" s="8">
        <v>45041</v>
      </c>
      <c r="B28" s="12">
        <v>849</v>
      </c>
      <c r="C28" s="28">
        <v>0.43</v>
      </c>
      <c r="D28" s="25">
        <v>3.8888888888888883E-3</v>
      </c>
      <c r="E28" s="10">
        <v>620</v>
      </c>
      <c r="F28" s="10">
        <v>23</v>
      </c>
      <c r="G28" s="10">
        <v>184</v>
      </c>
      <c r="H28" s="10">
        <v>22</v>
      </c>
      <c r="I28" s="25" t="s">
        <v>81</v>
      </c>
      <c r="J28" s="22">
        <v>2246</v>
      </c>
      <c r="K28" s="22">
        <v>985</v>
      </c>
    </row>
    <row r="29" spans="1:11" s="6" customFormat="1" ht="19.95" customHeight="1" x14ac:dyDescent="0.25">
      <c r="A29" s="7">
        <v>45042</v>
      </c>
      <c r="B29" s="11">
        <v>722</v>
      </c>
      <c r="C29" s="27">
        <v>0.43</v>
      </c>
      <c r="D29" s="24">
        <v>4.2361111111111106E-3</v>
      </c>
      <c r="E29" s="9">
        <v>530</v>
      </c>
      <c r="F29" s="9">
        <v>9</v>
      </c>
      <c r="G29" s="9">
        <v>161</v>
      </c>
      <c r="H29" s="9">
        <v>22</v>
      </c>
      <c r="I29" s="24" t="s">
        <v>82</v>
      </c>
      <c r="J29" s="21">
        <v>1957</v>
      </c>
      <c r="K29" s="21">
        <v>1005</v>
      </c>
    </row>
    <row r="30" spans="1:11" s="6" customFormat="1" ht="19.95" customHeight="1" x14ac:dyDescent="0.25">
      <c r="A30" s="8">
        <v>45043</v>
      </c>
      <c r="B30" s="12">
        <v>750</v>
      </c>
      <c r="C30" s="28">
        <v>0.42</v>
      </c>
      <c r="D30" s="25">
        <v>3.645833333333333E-3</v>
      </c>
      <c r="E30" s="10">
        <v>555</v>
      </c>
      <c r="F30" s="10">
        <v>5</v>
      </c>
      <c r="G30" s="10">
        <v>157</v>
      </c>
      <c r="H30" s="10">
        <v>33</v>
      </c>
      <c r="I30" s="25" t="s">
        <v>44</v>
      </c>
      <c r="J30" s="22">
        <v>2138</v>
      </c>
      <c r="K30" s="22">
        <v>1055</v>
      </c>
    </row>
    <row r="31" spans="1:11" s="6" customFormat="1" ht="19.95" customHeight="1" x14ac:dyDescent="0.25">
      <c r="A31" s="7">
        <v>45044</v>
      </c>
      <c r="B31" s="11">
        <v>562</v>
      </c>
      <c r="C31" s="27">
        <v>0.44</v>
      </c>
      <c r="D31" s="24">
        <v>2.9513888888888888E-3</v>
      </c>
      <c r="E31" s="9">
        <v>397</v>
      </c>
      <c r="F31" s="9">
        <v>6</v>
      </c>
      <c r="G31" s="9">
        <v>142</v>
      </c>
      <c r="H31" s="9">
        <v>17</v>
      </c>
      <c r="I31" s="24" t="s">
        <v>68</v>
      </c>
      <c r="J31" s="21">
        <v>1492</v>
      </c>
      <c r="K31" s="21">
        <v>696</v>
      </c>
    </row>
    <row r="32" spans="1:11" s="6" customFormat="1" ht="19.95" customHeight="1" x14ac:dyDescent="0.25">
      <c r="A32" s="8">
        <v>45045</v>
      </c>
      <c r="B32" s="12">
        <v>241</v>
      </c>
      <c r="C32" s="28">
        <v>0.52</v>
      </c>
      <c r="D32" s="25">
        <v>2.9513888888888888E-3</v>
      </c>
      <c r="E32" s="10">
        <v>159</v>
      </c>
      <c r="F32" s="10">
        <v>1</v>
      </c>
      <c r="G32" s="10">
        <v>76</v>
      </c>
      <c r="H32" s="10">
        <v>5</v>
      </c>
      <c r="I32" s="25" t="s">
        <v>83</v>
      </c>
      <c r="J32" s="22">
        <v>667</v>
      </c>
      <c r="K32" s="22">
        <v>207</v>
      </c>
    </row>
    <row r="33" spans="1:11" s="6" customFormat="1" ht="19.95" customHeight="1" x14ac:dyDescent="0.25">
      <c r="A33" s="7">
        <v>45046</v>
      </c>
      <c r="B33" s="11">
        <v>357</v>
      </c>
      <c r="C33" s="27">
        <v>0.48</v>
      </c>
      <c r="D33" s="24">
        <v>4.0509259259259257E-3</v>
      </c>
      <c r="E33" s="9">
        <v>243</v>
      </c>
      <c r="F33" s="9">
        <v>0</v>
      </c>
      <c r="G33" s="9">
        <v>96</v>
      </c>
      <c r="H33" s="9">
        <v>18</v>
      </c>
      <c r="I33" s="24" t="s">
        <v>51</v>
      </c>
      <c r="J33" s="21">
        <v>852</v>
      </c>
      <c r="K33" s="21">
        <v>397</v>
      </c>
    </row>
    <row r="34" spans="1:11" s="17" customFormat="1" ht="29.4" customHeight="1" x14ac:dyDescent="0.25">
      <c r="A34" s="15" t="s">
        <v>14</v>
      </c>
      <c r="B34" s="16">
        <f>SUM(B4:B33)</f>
        <v>24227</v>
      </c>
      <c r="C34" s="16"/>
      <c r="D34" s="26">
        <f>SUM(D4:D33)</f>
        <v>0.11429398148148148</v>
      </c>
      <c r="E34" s="16">
        <f>SUM(E4:E33)</f>
        <v>17203</v>
      </c>
      <c r="F34" s="16">
        <f>SUM(F4:F33)</f>
        <v>182</v>
      </c>
      <c r="G34" s="16">
        <f>SUM(G4:G33)</f>
        <v>5787</v>
      </c>
      <c r="H34" s="16">
        <f>SUM(H4:H33)</f>
        <v>1054</v>
      </c>
      <c r="I34" s="16"/>
      <c r="J34" s="23">
        <f>SUM(J4:J33)</f>
        <v>68071</v>
      </c>
      <c r="K34" s="23">
        <f>SUM(K4:K33)</f>
        <v>30109</v>
      </c>
    </row>
    <row r="35" spans="1:11" s="17" customFormat="1" x14ac:dyDescent="0.25">
      <c r="A35" s="15" t="s">
        <v>15</v>
      </c>
      <c r="B35" s="16">
        <f t="shared" ref="B35:H35" si="0">AVERAGE(B4:B33)</f>
        <v>807.56666666666672</v>
      </c>
      <c r="C35" s="29">
        <f t="shared" si="0"/>
        <v>0.42166666666666658</v>
      </c>
      <c r="D35" s="26">
        <f t="shared" si="0"/>
        <v>3.8097993827160494E-3</v>
      </c>
      <c r="E35" s="16">
        <f t="shared" si="0"/>
        <v>573.43333333333328</v>
      </c>
      <c r="F35" s="16">
        <f t="shared" si="0"/>
        <v>6.0666666666666664</v>
      </c>
      <c r="G35" s="16">
        <f t="shared" si="0"/>
        <v>192.9</v>
      </c>
      <c r="H35" s="16">
        <f t="shared" si="0"/>
        <v>35.133333333333333</v>
      </c>
      <c r="I35" s="16"/>
      <c r="J35" s="23">
        <f>AVERAGE(J4:J33)</f>
        <v>2269.0333333333333</v>
      </c>
      <c r="K35" s="23">
        <f>AVERAGE(K4:K33)</f>
        <v>1003.6333333333333</v>
      </c>
    </row>
    <row r="36" spans="1:11" s="17" customFormat="1" x14ac:dyDescent="0.25">
      <c r="A36" s="15" t="s">
        <v>17</v>
      </c>
      <c r="B36" s="16">
        <f t="shared" ref="B36:H36" si="1">MAX(B4:B33)</f>
        <v>1552</v>
      </c>
      <c r="C36" s="29">
        <f t="shared" si="1"/>
        <v>0.52</v>
      </c>
      <c r="D36" s="26">
        <f t="shared" si="1"/>
        <v>5.0231481481481481E-3</v>
      </c>
      <c r="E36" s="16">
        <f t="shared" si="1"/>
        <v>1158</v>
      </c>
      <c r="F36" s="16">
        <f t="shared" si="1"/>
        <v>23</v>
      </c>
      <c r="G36" s="16">
        <f t="shared" si="1"/>
        <v>332</v>
      </c>
      <c r="H36" s="16">
        <f t="shared" si="1"/>
        <v>96</v>
      </c>
      <c r="I36" s="16"/>
      <c r="J36" s="23">
        <f>MAX(J4:J33)</f>
        <v>4923</v>
      </c>
      <c r="K36" s="23">
        <f>MAX(K4:K33)</f>
        <v>2291</v>
      </c>
    </row>
    <row r="37" spans="1:11" x14ac:dyDescent="0.3">
      <c r="A37" s="15" t="s">
        <v>16</v>
      </c>
      <c r="B37" s="16">
        <f t="shared" ref="B37:H37" si="2">MIN(B4:B33)</f>
        <v>241</v>
      </c>
      <c r="C37" s="29">
        <f t="shared" si="2"/>
        <v>0.33</v>
      </c>
      <c r="D37" s="26">
        <f t="shared" si="2"/>
        <v>2.9513888888888888E-3</v>
      </c>
      <c r="E37" s="16">
        <f t="shared" si="2"/>
        <v>159</v>
      </c>
      <c r="F37" s="16">
        <f t="shared" si="2"/>
        <v>0</v>
      </c>
      <c r="G37" s="16">
        <f t="shared" si="2"/>
        <v>76</v>
      </c>
      <c r="H37" s="16">
        <f t="shared" si="2"/>
        <v>5</v>
      </c>
      <c r="I37" s="30"/>
      <c r="J37" s="23">
        <f>MIN(J4:J33)</f>
        <v>667</v>
      </c>
      <c r="K37" s="23">
        <f>MIN(K4:K33)</f>
        <v>207</v>
      </c>
    </row>
    <row r="38" spans="1:11" ht="46.8" x14ac:dyDescent="0.3">
      <c r="A38" s="50"/>
      <c r="B38" s="18" t="s">
        <v>5</v>
      </c>
      <c r="C38" s="19" t="s">
        <v>4</v>
      </c>
      <c r="D38" s="19" t="s">
        <v>11</v>
      </c>
      <c r="E38" s="19" t="s">
        <v>7</v>
      </c>
      <c r="F38" s="19" t="s">
        <v>8</v>
      </c>
      <c r="G38" s="19" t="s">
        <v>12</v>
      </c>
      <c r="H38" s="19" t="s">
        <v>9</v>
      </c>
      <c r="I38" s="19" t="s">
        <v>1</v>
      </c>
      <c r="J38" s="19" t="s">
        <v>2</v>
      </c>
      <c r="K38" s="20" t="s">
        <v>3</v>
      </c>
    </row>
    <row r="39" spans="1:11" ht="18" x14ac:dyDescent="0.3">
      <c r="A39" s="49"/>
      <c r="B39" s="51" t="s">
        <v>5</v>
      </c>
      <c r="C39" s="51"/>
      <c r="D39" s="51"/>
      <c r="E39" s="51" t="s">
        <v>6</v>
      </c>
      <c r="F39" s="51"/>
      <c r="G39" s="51"/>
      <c r="H39" s="51"/>
      <c r="I39" s="51" t="s">
        <v>10</v>
      </c>
      <c r="J39" s="51"/>
      <c r="K39" s="52"/>
    </row>
  </sheetData>
  <mergeCells count="9">
    <mergeCell ref="A38:A39"/>
    <mergeCell ref="B39:D39"/>
    <mergeCell ref="E39:H39"/>
    <mergeCell ref="I39:K39"/>
    <mergeCell ref="A1:K1"/>
    <mergeCell ref="A2:A3"/>
    <mergeCell ref="B2:D2"/>
    <mergeCell ref="E2:H2"/>
    <mergeCell ref="I2:K2"/>
  </mergeCells>
  <printOptions verticalCentered="1"/>
  <pageMargins left="0.39370078740157483" right="0.39370078740157483" top="0.39370078740157483" bottom="0.39370078740157483" header="0.31496062992125984" footer="0.31496062992125984"/>
  <pageSetup paperSize="8" scale="98" orientation="portrait" useFirstPageNumber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D51F7-4271-47C2-ABF1-24813EB5D499}">
  <sheetPr>
    <tabColor theme="5" tint="-0.249977111117893"/>
    <pageSetUpPr fitToPage="1"/>
  </sheetPr>
  <dimension ref="A1:K40"/>
  <sheetViews>
    <sheetView showGridLines="0" view="pageBreakPreview" zoomScale="110" zoomScaleNormal="80" zoomScaleSheetLayoutView="110" workbookViewId="0">
      <pane xSplit="1" ySplit="2" topLeftCell="B23" activePane="bottomRight" state="frozen"/>
      <selection activeCell="H35" sqref="H35"/>
      <selection pane="topRight" activeCell="H35" sqref="H35"/>
      <selection pane="bottomLeft" activeCell="H35" sqref="H35"/>
      <selection pane="bottomRight" activeCell="B4" sqref="B4:B34"/>
    </sheetView>
  </sheetViews>
  <sheetFormatPr baseColWidth="10" defaultColWidth="11.5546875" defaultRowHeight="15.6" x14ac:dyDescent="0.3"/>
  <cols>
    <col min="1" max="1" width="13.77734375" style="9" customWidth="1"/>
    <col min="2" max="2" width="10.77734375" style="14" customWidth="1"/>
    <col min="3" max="3" width="10.77734375" style="5" customWidth="1"/>
    <col min="4" max="4" width="14.77734375" style="5" customWidth="1"/>
    <col min="5" max="8" width="12.77734375" style="5" customWidth="1"/>
    <col min="9" max="9" width="16.77734375" style="5" customWidth="1"/>
    <col min="10" max="10" width="12.77734375" style="1" customWidth="1"/>
    <col min="11" max="11" width="13.44140625" style="1" customWidth="1"/>
    <col min="12" max="16384" width="11.5546875" style="1"/>
  </cols>
  <sheetData>
    <row r="1" spans="1:11" ht="45" customHeight="1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2.4" customHeight="1" x14ac:dyDescent="0.3">
      <c r="A2" s="49" t="s">
        <v>0</v>
      </c>
      <c r="B2" s="53" t="s">
        <v>5</v>
      </c>
      <c r="C2" s="54"/>
      <c r="D2" s="55"/>
      <c r="E2" s="48" t="s">
        <v>6</v>
      </c>
      <c r="F2" s="48"/>
      <c r="G2" s="48"/>
      <c r="H2" s="48"/>
      <c r="I2" s="48" t="s">
        <v>10</v>
      </c>
      <c r="J2" s="48"/>
      <c r="K2" s="53"/>
    </row>
    <row r="3" spans="1:11" s="2" customFormat="1" ht="69.599999999999994" customHeight="1" x14ac:dyDescent="0.3">
      <c r="A3" s="49"/>
      <c r="B3" s="13" t="s">
        <v>5</v>
      </c>
      <c r="C3" s="3" t="s">
        <v>4</v>
      </c>
      <c r="D3" s="3" t="s">
        <v>11</v>
      </c>
      <c r="E3" s="3" t="s">
        <v>7</v>
      </c>
      <c r="F3" s="3" t="s">
        <v>8</v>
      </c>
      <c r="G3" s="3" t="s">
        <v>12</v>
      </c>
      <c r="H3" s="3" t="s">
        <v>9</v>
      </c>
      <c r="I3" s="3" t="s">
        <v>18</v>
      </c>
      <c r="J3" s="3" t="s">
        <v>2</v>
      </c>
      <c r="K3" s="4" t="s">
        <v>3</v>
      </c>
    </row>
    <row r="4" spans="1:11" s="6" customFormat="1" ht="19.95" customHeight="1" x14ac:dyDescent="0.25">
      <c r="A4" s="8">
        <v>45047</v>
      </c>
      <c r="B4" s="12">
        <v>710</v>
      </c>
      <c r="C4" s="28">
        <v>0.45</v>
      </c>
      <c r="D4" s="25">
        <v>4.9305555555555552E-3</v>
      </c>
      <c r="E4" s="10">
        <v>514</v>
      </c>
      <c r="F4" s="10">
        <v>1</v>
      </c>
      <c r="G4" s="10">
        <v>162</v>
      </c>
      <c r="H4" s="10">
        <v>33</v>
      </c>
      <c r="I4" s="25" t="s">
        <v>67</v>
      </c>
      <c r="J4" s="22">
        <v>2147</v>
      </c>
      <c r="K4" s="22">
        <v>1416</v>
      </c>
    </row>
    <row r="5" spans="1:11" s="6" customFormat="1" ht="19.95" customHeight="1" x14ac:dyDescent="0.25">
      <c r="A5" s="7">
        <v>45048</v>
      </c>
      <c r="B5" s="11">
        <v>1225</v>
      </c>
      <c r="C5" s="27">
        <v>0.37</v>
      </c>
      <c r="D5" s="24">
        <v>4.0393518518518521E-3</v>
      </c>
      <c r="E5" s="9">
        <v>925</v>
      </c>
      <c r="F5" s="9">
        <v>1</v>
      </c>
      <c r="G5" s="9">
        <v>264</v>
      </c>
      <c r="H5" s="9">
        <v>35</v>
      </c>
      <c r="I5" s="24" t="s">
        <v>64</v>
      </c>
      <c r="J5" s="21">
        <v>3330</v>
      </c>
      <c r="K5" s="21">
        <v>1353</v>
      </c>
    </row>
    <row r="6" spans="1:11" s="6" customFormat="1" ht="19.95" customHeight="1" x14ac:dyDescent="0.25">
      <c r="A6" s="8">
        <v>45049</v>
      </c>
      <c r="B6" s="12">
        <v>1021</v>
      </c>
      <c r="C6" s="28">
        <v>0.41</v>
      </c>
      <c r="D6" s="25">
        <v>4.5254629629629629E-3</v>
      </c>
      <c r="E6" s="10">
        <v>738</v>
      </c>
      <c r="F6" s="10">
        <v>4</v>
      </c>
      <c r="G6" s="10">
        <v>236</v>
      </c>
      <c r="H6" s="10">
        <v>43</v>
      </c>
      <c r="I6" s="25" t="s">
        <v>84</v>
      </c>
      <c r="J6" s="22">
        <v>2782</v>
      </c>
      <c r="K6" s="22">
        <v>1359</v>
      </c>
    </row>
    <row r="7" spans="1:11" s="6" customFormat="1" ht="19.95" customHeight="1" x14ac:dyDescent="0.25">
      <c r="A7" s="7">
        <v>45050</v>
      </c>
      <c r="B7" s="11">
        <v>1176</v>
      </c>
      <c r="C7" s="27">
        <v>0.38</v>
      </c>
      <c r="D7" s="24">
        <v>4.2013888888888891E-3</v>
      </c>
      <c r="E7" s="9">
        <v>919</v>
      </c>
      <c r="F7" s="9">
        <v>3</v>
      </c>
      <c r="G7" s="9">
        <v>211</v>
      </c>
      <c r="H7" s="9">
        <v>43</v>
      </c>
      <c r="I7" s="24" t="s">
        <v>85</v>
      </c>
      <c r="J7" s="21">
        <v>3320</v>
      </c>
      <c r="K7" s="21">
        <v>1404</v>
      </c>
    </row>
    <row r="8" spans="1:11" s="6" customFormat="1" ht="19.95" customHeight="1" x14ac:dyDescent="0.25">
      <c r="A8" s="8">
        <v>45051</v>
      </c>
      <c r="B8" s="12">
        <v>858</v>
      </c>
      <c r="C8" s="28">
        <v>0.41</v>
      </c>
      <c r="D8" s="25">
        <v>3.2407407407407406E-3</v>
      </c>
      <c r="E8" s="10">
        <v>667</v>
      </c>
      <c r="F8" s="10">
        <v>1</v>
      </c>
      <c r="G8" s="10">
        <v>167</v>
      </c>
      <c r="H8" s="10">
        <v>23</v>
      </c>
      <c r="I8" s="25" t="s">
        <v>59</v>
      </c>
      <c r="J8" s="22">
        <v>2321</v>
      </c>
      <c r="K8" s="22">
        <v>1232</v>
      </c>
    </row>
    <row r="9" spans="1:11" s="6" customFormat="1" ht="19.95" customHeight="1" x14ac:dyDescent="0.25">
      <c r="A9" s="7">
        <v>45052</v>
      </c>
      <c r="B9" s="11">
        <v>308</v>
      </c>
      <c r="C9" s="27">
        <v>0.51</v>
      </c>
      <c r="D9" s="24">
        <v>4.0740740740740746E-3</v>
      </c>
      <c r="E9" s="9">
        <v>203</v>
      </c>
      <c r="F9" s="9">
        <v>1</v>
      </c>
      <c r="G9" s="9">
        <v>95</v>
      </c>
      <c r="H9" s="9">
        <v>9</v>
      </c>
      <c r="I9" s="24" t="s">
        <v>47</v>
      </c>
      <c r="J9" s="21">
        <v>767</v>
      </c>
      <c r="K9" s="21">
        <v>331</v>
      </c>
    </row>
    <row r="10" spans="1:11" s="6" customFormat="1" ht="19.95" customHeight="1" x14ac:dyDescent="0.25">
      <c r="A10" s="8">
        <v>45053</v>
      </c>
      <c r="B10" s="12">
        <v>407</v>
      </c>
      <c r="C10" s="28">
        <v>0.49</v>
      </c>
      <c r="D10" s="25">
        <v>4.409722222222222E-3</v>
      </c>
      <c r="E10" s="10">
        <v>298</v>
      </c>
      <c r="F10" s="10">
        <v>0</v>
      </c>
      <c r="G10" s="10">
        <v>94</v>
      </c>
      <c r="H10" s="10">
        <v>15</v>
      </c>
      <c r="I10" s="25" t="s">
        <v>43</v>
      </c>
      <c r="J10" s="22">
        <v>1065</v>
      </c>
      <c r="K10" s="22">
        <v>429</v>
      </c>
    </row>
    <row r="11" spans="1:11" s="6" customFormat="1" ht="19.95" customHeight="1" x14ac:dyDescent="0.25">
      <c r="A11" s="7">
        <v>45054</v>
      </c>
      <c r="B11" s="11">
        <v>715</v>
      </c>
      <c r="C11" s="27">
        <v>0.47</v>
      </c>
      <c r="D11" s="24">
        <v>3.5185185185185185E-3</v>
      </c>
      <c r="E11" s="9">
        <v>524</v>
      </c>
      <c r="F11" s="9">
        <v>0</v>
      </c>
      <c r="G11" s="9">
        <v>161</v>
      </c>
      <c r="H11" s="9">
        <v>30</v>
      </c>
      <c r="I11" s="24" t="s">
        <v>79</v>
      </c>
      <c r="J11" s="21">
        <v>1874</v>
      </c>
      <c r="K11" s="21">
        <v>853</v>
      </c>
    </row>
    <row r="12" spans="1:11" s="6" customFormat="1" ht="19.95" customHeight="1" x14ac:dyDescent="0.25">
      <c r="A12" s="8">
        <v>45055</v>
      </c>
      <c r="B12" s="12">
        <v>1666</v>
      </c>
      <c r="C12" s="28">
        <v>0.36</v>
      </c>
      <c r="D12" s="25">
        <v>3.7847222222222223E-3</v>
      </c>
      <c r="E12" s="10">
        <v>1254</v>
      </c>
      <c r="F12" s="10">
        <v>3</v>
      </c>
      <c r="G12" s="10">
        <v>333</v>
      </c>
      <c r="H12" s="10">
        <v>76</v>
      </c>
      <c r="I12" s="25" t="s">
        <v>57</v>
      </c>
      <c r="J12" s="22">
        <v>4562</v>
      </c>
      <c r="K12" s="22">
        <v>2169</v>
      </c>
    </row>
    <row r="13" spans="1:11" s="6" customFormat="1" ht="19.95" customHeight="1" x14ac:dyDescent="0.25">
      <c r="A13" s="7">
        <v>45056</v>
      </c>
      <c r="B13" s="11">
        <v>1548</v>
      </c>
      <c r="C13" s="27">
        <v>0.38</v>
      </c>
      <c r="D13" s="24">
        <v>4.1666666666666666E-3</v>
      </c>
      <c r="E13" s="9">
        <v>1058</v>
      </c>
      <c r="F13" s="9">
        <v>4</v>
      </c>
      <c r="G13" s="9">
        <v>366</v>
      </c>
      <c r="H13" s="9">
        <v>120</v>
      </c>
      <c r="I13" s="24" t="s">
        <v>78</v>
      </c>
      <c r="J13" s="21">
        <v>3792</v>
      </c>
      <c r="K13" s="21">
        <v>2018</v>
      </c>
    </row>
    <row r="14" spans="1:11" s="6" customFormat="1" ht="19.95" customHeight="1" x14ac:dyDescent="0.25">
      <c r="A14" s="8">
        <v>45057</v>
      </c>
      <c r="B14" s="12">
        <v>1457</v>
      </c>
      <c r="C14" s="28">
        <v>0.36</v>
      </c>
      <c r="D14" s="25">
        <v>3.6921296296296298E-3</v>
      </c>
      <c r="E14" s="10">
        <v>1107</v>
      </c>
      <c r="F14" s="10">
        <v>0</v>
      </c>
      <c r="G14" s="10">
        <v>298</v>
      </c>
      <c r="H14" s="10">
        <v>52</v>
      </c>
      <c r="I14" s="25" t="s">
        <v>68</v>
      </c>
      <c r="J14" s="22">
        <v>3940</v>
      </c>
      <c r="K14" s="22">
        <v>1896</v>
      </c>
    </row>
    <row r="15" spans="1:11" s="6" customFormat="1" ht="19.95" customHeight="1" x14ac:dyDescent="0.25">
      <c r="A15" s="7">
        <v>45058</v>
      </c>
      <c r="B15" s="11">
        <v>1028</v>
      </c>
      <c r="C15" s="27">
        <v>0.37</v>
      </c>
      <c r="D15" s="24">
        <v>3.3101851851851851E-3</v>
      </c>
      <c r="E15" s="9">
        <v>755</v>
      </c>
      <c r="F15" s="9">
        <v>2</v>
      </c>
      <c r="G15" s="9">
        <v>226</v>
      </c>
      <c r="H15" s="9">
        <v>45</v>
      </c>
      <c r="I15" s="24" t="s">
        <v>69</v>
      </c>
      <c r="J15" s="21">
        <v>2713</v>
      </c>
      <c r="K15" s="21">
        <v>1194</v>
      </c>
    </row>
    <row r="16" spans="1:11" s="6" customFormat="1" ht="19.95" customHeight="1" x14ac:dyDescent="0.25">
      <c r="A16" s="8">
        <v>45059</v>
      </c>
      <c r="B16" s="12">
        <v>409</v>
      </c>
      <c r="C16" s="28">
        <v>0.46</v>
      </c>
      <c r="D16" s="25">
        <v>2.4305555555555556E-3</v>
      </c>
      <c r="E16" s="10">
        <v>285</v>
      </c>
      <c r="F16" s="10">
        <v>0</v>
      </c>
      <c r="G16" s="10">
        <v>110</v>
      </c>
      <c r="H16" s="10">
        <v>14</v>
      </c>
      <c r="I16" s="25" t="s">
        <v>74</v>
      </c>
      <c r="J16" s="22">
        <v>1051</v>
      </c>
      <c r="K16" s="22">
        <v>546</v>
      </c>
    </row>
    <row r="17" spans="1:11" s="6" customFormat="1" ht="19.95" customHeight="1" x14ac:dyDescent="0.25">
      <c r="A17" s="7">
        <v>45060</v>
      </c>
      <c r="B17" s="11">
        <v>726</v>
      </c>
      <c r="C17" s="27">
        <v>0.47</v>
      </c>
      <c r="D17" s="24">
        <v>3.3680555555555551E-3</v>
      </c>
      <c r="E17" s="9">
        <v>503</v>
      </c>
      <c r="F17" s="9">
        <v>4</v>
      </c>
      <c r="G17" s="9">
        <v>193</v>
      </c>
      <c r="H17" s="9">
        <v>26</v>
      </c>
      <c r="I17" s="24" t="s">
        <v>86</v>
      </c>
      <c r="J17" s="21">
        <v>1769</v>
      </c>
      <c r="K17" s="21">
        <v>863</v>
      </c>
    </row>
    <row r="18" spans="1:11" s="6" customFormat="1" ht="19.95" customHeight="1" x14ac:dyDescent="0.25">
      <c r="A18" s="8">
        <v>45061</v>
      </c>
      <c r="B18" s="12">
        <v>1576</v>
      </c>
      <c r="C18" s="28">
        <v>0.39</v>
      </c>
      <c r="D18" s="25">
        <v>3.3680555555555551E-3</v>
      </c>
      <c r="E18" s="10">
        <v>1182</v>
      </c>
      <c r="F18" s="10">
        <v>16</v>
      </c>
      <c r="G18" s="10">
        <v>326</v>
      </c>
      <c r="H18" s="10">
        <v>52</v>
      </c>
      <c r="I18" s="25" t="s">
        <v>38</v>
      </c>
      <c r="J18" s="22">
        <v>4218</v>
      </c>
      <c r="K18" s="22">
        <v>1733</v>
      </c>
    </row>
    <row r="19" spans="1:11" s="6" customFormat="1" ht="19.95" customHeight="1" x14ac:dyDescent="0.25">
      <c r="A19" s="7">
        <v>45062</v>
      </c>
      <c r="B19" s="11">
        <v>1408</v>
      </c>
      <c r="C19" s="27">
        <v>0.37</v>
      </c>
      <c r="D19" s="24">
        <v>3.5763888888888894E-3</v>
      </c>
      <c r="E19" s="9">
        <v>1076</v>
      </c>
      <c r="F19" s="9">
        <v>10</v>
      </c>
      <c r="G19" s="9">
        <v>272</v>
      </c>
      <c r="H19" s="9">
        <v>50</v>
      </c>
      <c r="I19" s="24" t="s">
        <v>46</v>
      </c>
      <c r="J19" s="21">
        <v>4527</v>
      </c>
      <c r="K19" s="21">
        <v>1679</v>
      </c>
    </row>
    <row r="20" spans="1:11" s="6" customFormat="1" ht="19.95" customHeight="1" x14ac:dyDescent="0.25">
      <c r="A20" s="8">
        <v>45063</v>
      </c>
      <c r="B20" s="12">
        <v>1044</v>
      </c>
      <c r="C20" s="28">
        <v>0.36</v>
      </c>
      <c r="D20" s="25">
        <v>3.483796296296296E-3</v>
      </c>
      <c r="E20" s="10">
        <v>689</v>
      </c>
      <c r="F20" s="10">
        <v>1</v>
      </c>
      <c r="G20" s="10">
        <v>287</v>
      </c>
      <c r="H20" s="10">
        <v>67</v>
      </c>
      <c r="I20" s="25" t="s">
        <v>43</v>
      </c>
      <c r="J20" s="22">
        <v>2892</v>
      </c>
      <c r="K20" s="22">
        <v>1328</v>
      </c>
    </row>
    <row r="21" spans="1:11" s="6" customFormat="1" ht="19.95" customHeight="1" x14ac:dyDescent="0.25">
      <c r="A21" s="7">
        <v>45064</v>
      </c>
      <c r="B21" s="11">
        <v>408</v>
      </c>
      <c r="C21" s="27">
        <v>0.54</v>
      </c>
      <c r="D21" s="24">
        <v>4.3287037037037035E-3</v>
      </c>
      <c r="E21" s="9">
        <v>274</v>
      </c>
      <c r="F21" s="9">
        <v>0</v>
      </c>
      <c r="G21" s="9">
        <v>117</v>
      </c>
      <c r="H21" s="9">
        <v>17</v>
      </c>
      <c r="I21" s="24" t="s">
        <v>87</v>
      </c>
      <c r="J21" s="21">
        <v>974</v>
      </c>
      <c r="K21" s="21">
        <v>521</v>
      </c>
    </row>
    <row r="22" spans="1:11" s="6" customFormat="1" ht="19.95" customHeight="1" x14ac:dyDescent="0.25">
      <c r="A22" s="8">
        <v>45065</v>
      </c>
      <c r="B22" s="12">
        <v>440</v>
      </c>
      <c r="C22" s="28">
        <v>0.38</v>
      </c>
      <c r="D22" s="25">
        <v>3.3564814814814811E-3</v>
      </c>
      <c r="E22" s="10">
        <v>313</v>
      </c>
      <c r="F22" s="10">
        <v>0</v>
      </c>
      <c r="G22" s="10">
        <v>111</v>
      </c>
      <c r="H22" s="10">
        <v>16</v>
      </c>
      <c r="I22" s="25" t="s">
        <v>71</v>
      </c>
      <c r="J22" s="22">
        <v>1058</v>
      </c>
      <c r="K22" s="22">
        <v>503</v>
      </c>
    </row>
    <row r="23" spans="1:11" s="6" customFormat="1" ht="19.95" customHeight="1" x14ac:dyDescent="0.25">
      <c r="A23" s="7">
        <v>45066</v>
      </c>
      <c r="B23" s="11">
        <v>363</v>
      </c>
      <c r="C23" s="27">
        <v>0.49</v>
      </c>
      <c r="D23" s="24">
        <v>4.5254629629629629E-3</v>
      </c>
      <c r="E23" s="9">
        <v>264</v>
      </c>
      <c r="F23" s="9">
        <v>1</v>
      </c>
      <c r="G23" s="9">
        <v>85</v>
      </c>
      <c r="H23" s="9">
        <v>13</v>
      </c>
      <c r="I23" s="24" t="s">
        <v>58</v>
      </c>
      <c r="J23" s="21">
        <v>1048</v>
      </c>
      <c r="K23" s="21">
        <v>401</v>
      </c>
    </row>
    <row r="24" spans="1:11" s="6" customFormat="1" ht="19.95" customHeight="1" x14ac:dyDescent="0.25">
      <c r="A24" s="8">
        <v>45067</v>
      </c>
      <c r="B24" s="12">
        <v>688</v>
      </c>
      <c r="C24" s="28">
        <v>0.43</v>
      </c>
      <c r="D24" s="25">
        <v>5.0347222222222225E-3</v>
      </c>
      <c r="E24" s="10">
        <v>503</v>
      </c>
      <c r="F24" s="10">
        <v>1</v>
      </c>
      <c r="G24" s="10">
        <v>150</v>
      </c>
      <c r="H24" s="10">
        <v>34</v>
      </c>
      <c r="I24" s="25" t="s">
        <v>65</v>
      </c>
      <c r="J24" s="22">
        <v>1833</v>
      </c>
      <c r="K24" s="22">
        <v>915</v>
      </c>
    </row>
    <row r="25" spans="1:11" s="6" customFormat="1" ht="19.95" customHeight="1" x14ac:dyDescent="0.25">
      <c r="A25" s="7">
        <v>45068</v>
      </c>
      <c r="B25" s="11">
        <v>1506</v>
      </c>
      <c r="C25" s="27">
        <v>0.34</v>
      </c>
      <c r="D25" s="24">
        <v>4.2361111111111106E-3</v>
      </c>
      <c r="E25" s="9">
        <v>1174</v>
      </c>
      <c r="F25" s="9">
        <v>1</v>
      </c>
      <c r="G25" s="9">
        <v>276</v>
      </c>
      <c r="H25" s="9">
        <v>55</v>
      </c>
      <c r="I25" s="24" t="s">
        <v>65</v>
      </c>
      <c r="J25" s="21">
        <v>4047</v>
      </c>
      <c r="K25" s="21">
        <v>1948</v>
      </c>
    </row>
    <row r="26" spans="1:11" s="6" customFormat="1" ht="19.95" customHeight="1" x14ac:dyDescent="0.25">
      <c r="A26" s="8">
        <v>45069</v>
      </c>
      <c r="B26" s="12">
        <v>1466</v>
      </c>
      <c r="C26" s="28">
        <v>0.38</v>
      </c>
      <c r="D26" s="25">
        <v>3.5763888888888894E-3</v>
      </c>
      <c r="E26" s="10">
        <v>1136</v>
      </c>
      <c r="F26" s="10">
        <v>4</v>
      </c>
      <c r="G26" s="10">
        <v>283</v>
      </c>
      <c r="H26" s="10">
        <v>43</v>
      </c>
      <c r="I26" s="25" t="s">
        <v>66</v>
      </c>
      <c r="J26" s="22">
        <v>4145</v>
      </c>
      <c r="K26" s="22">
        <v>1794</v>
      </c>
    </row>
    <row r="27" spans="1:11" s="6" customFormat="1" ht="19.95" customHeight="1" x14ac:dyDescent="0.25">
      <c r="A27" s="7">
        <v>45070</v>
      </c>
      <c r="B27" s="11">
        <v>1369</v>
      </c>
      <c r="C27" s="27">
        <v>0.43</v>
      </c>
      <c r="D27" s="24">
        <v>3.3912037037037036E-3</v>
      </c>
      <c r="E27" s="9">
        <v>880</v>
      </c>
      <c r="F27" s="9">
        <v>13</v>
      </c>
      <c r="G27" s="9">
        <v>352</v>
      </c>
      <c r="H27" s="9">
        <v>124</v>
      </c>
      <c r="I27" s="24" t="s">
        <v>61</v>
      </c>
      <c r="J27" s="21">
        <v>3819</v>
      </c>
      <c r="K27" s="21">
        <v>1948</v>
      </c>
    </row>
    <row r="28" spans="1:11" s="6" customFormat="1" ht="19.95" customHeight="1" x14ac:dyDescent="0.25">
      <c r="A28" s="8">
        <v>45071</v>
      </c>
      <c r="B28" s="12">
        <v>1422</v>
      </c>
      <c r="C28" s="28">
        <v>0.34</v>
      </c>
      <c r="D28" s="25">
        <v>4.4560185185185189E-3</v>
      </c>
      <c r="E28" s="10">
        <v>1016</v>
      </c>
      <c r="F28" s="10">
        <v>7</v>
      </c>
      <c r="G28" s="10">
        <v>328</v>
      </c>
      <c r="H28" s="10">
        <v>71</v>
      </c>
      <c r="I28" s="25" t="s">
        <v>83</v>
      </c>
      <c r="J28" s="22">
        <v>4111</v>
      </c>
      <c r="K28" s="22">
        <v>1810</v>
      </c>
    </row>
    <row r="29" spans="1:11" s="6" customFormat="1" ht="19.95" customHeight="1" x14ac:dyDescent="0.25">
      <c r="A29" s="7">
        <v>45072</v>
      </c>
      <c r="B29" s="11">
        <v>1116</v>
      </c>
      <c r="C29" s="27">
        <v>0.34</v>
      </c>
      <c r="D29" s="24">
        <v>3.645833333333333E-3</v>
      </c>
      <c r="E29" s="9">
        <v>795</v>
      </c>
      <c r="F29" s="9">
        <v>8</v>
      </c>
      <c r="G29" s="9">
        <v>267</v>
      </c>
      <c r="H29" s="9">
        <v>46</v>
      </c>
      <c r="I29" s="24" t="s">
        <v>68</v>
      </c>
      <c r="J29" s="21">
        <v>3144</v>
      </c>
      <c r="K29" s="21">
        <v>1367</v>
      </c>
    </row>
    <row r="30" spans="1:11" s="6" customFormat="1" ht="19.95" customHeight="1" x14ac:dyDescent="0.25">
      <c r="A30" s="8">
        <v>45073</v>
      </c>
      <c r="B30" s="12">
        <v>351</v>
      </c>
      <c r="C30" s="28">
        <v>0.4</v>
      </c>
      <c r="D30" s="25">
        <v>4.8495370370370368E-3</v>
      </c>
      <c r="E30" s="10">
        <v>217</v>
      </c>
      <c r="F30" s="10">
        <v>7</v>
      </c>
      <c r="G30" s="10">
        <v>114</v>
      </c>
      <c r="H30" s="10">
        <v>13</v>
      </c>
      <c r="I30" s="25" t="s">
        <v>61</v>
      </c>
      <c r="J30" s="22">
        <v>903</v>
      </c>
      <c r="K30" s="22">
        <v>439</v>
      </c>
    </row>
    <row r="31" spans="1:11" s="6" customFormat="1" ht="19.95" customHeight="1" x14ac:dyDescent="0.25">
      <c r="A31" s="7">
        <v>45074</v>
      </c>
      <c r="B31" s="11">
        <v>331</v>
      </c>
      <c r="C31" s="27">
        <v>0.45</v>
      </c>
      <c r="D31" s="24">
        <v>2.8703703703703708E-3</v>
      </c>
      <c r="E31" s="9">
        <v>215</v>
      </c>
      <c r="F31" s="9">
        <v>6</v>
      </c>
      <c r="G31" s="9">
        <v>101</v>
      </c>
      <c r="H31" s="9">
        <v>9</v>
      </c>
      <c r="I31" s="24" t="s">
        <v>88</v>
      </c>
      <c r="J31" s="21">
        <v>986</v>
      </c>
      <c r="K31" s="21">
        <v>646</v>
      </c>
    </row>
    <row r="32" spans="1:11" s="6" customFormat="1" ht="19.95" customHeight="1" x14ac:dyDescent="0.25">
      <c r="A32" s="8">
        <v>45075</v>
      </c>
      <c r="B32" s="12">
        <v>703</v>
      </c>
      <c r="C32" s="28">
        <v>0.43</v>
      </c>
      <c r="D32" s="25">
        <v>4.1898148148148146E-3</v>
      </c>
      <c r="E32" s="10">
        <v>501</v>
      </c>
      <c r="F32" s="10">
        <v>7</v>
      </c>
      <c r="G32" s="10">
        <v>175</v>
      </c>
      <c r="H32" s="10">
        <v>20</v>
      </c>
      <c r="I32" s="25" t="s">
        <v>66</v>
      </c>
      <c r="J32" s="22">
        <v>1757</v>
      </c>
      <c r="K32" s="22">
        <v>977</v>
      </c>
    </row>
    <row r="33" spans="1:11" s="6" customFormat="1" ht="19.95" customHeight="1" x14ac:dyDescent="0.25">
      <c r="A33" s="7">
        <v>45076</v>
      </c>
      <c r="B33" s="11">
        <v>1593</v>
      </c>
      <c r="C33" s="27">
        <v>0.33</v>
      </c>
      <c r="D33" s="24">
        <v>4.2361111111111106E-3</v>
      </c>
      <c r="E33" s="9">
        <v>1144</v>
      </c>
      <c r="F33" s="9">
        <v>5</v>
      </c>
      <c r="G33" s="9">
        <v>372</v>
      </c>
      <c r="H33" s="9">
        <v>72</v>
      </c>
      <c r="I33" s="24" t="s">
        <v>89</v>
      </c>
      <c r="J33" s="21">
        <v>4597</v>
      </c>
      <c r="K33" s="21">
        <v>2233</v>
      </c>
    </row>
    <row r="34" spans="1:11" s="6" customFormat="1" ht="19.95" customHeight="1" x14ac:dyDescent="0.25">
      <c r="A34" s="8">
        <v>45077</v>
      </c>
      <c r="B34" s="12">
        <v>1664</v>
      </c>
      <c r="C34" s="28">
        <v>0.39</v>
      </c>
      <c r="D34" s="25">
        <v>4.2361111111111106E-3</v>
      </c>
      <c r="E34" s="10">
        <v>1067</v>
      </c>
      <c r="F34" s="10">
        <v>5</v>
      </c>
      <c r="G34" s="10">
        <v>468</v>
      </c>
      <c r="H34" s="10">
        <v>124</v>
      </c>
      <c r="I34" s="25" t="s">
        <v>90</v>
      </c>
      <c r="J34" s="22">
        <v>4652</v>
      </c>
      <c r="K34" s="22">
        <v>2089</v>
      </c>
    </row>
    <row r="35" spans="1:11" s="17" customFormat="1" ht="29.4" customHeight="1" x14ac:dyDescent="0.25">
      <c r="A35" s="15" t="s">
        <v>14</v>
      </c>
      <c r="B35" s="16">
        <f>SUM(B4:B34)</f>
        <v>30702</v>
      </c>
      <c r="C35" s="16"/>
      <c r="D35" s="26">
        <f>SUM(D4:D34)</f>
        <v>0.12105324074074074</v>
      </c>
      <c r="E35" s="16">
        <f>SUM(E4:E34)</f>
        <v>22196</v>
      </c>
      <c r="F35" s="16">
        <f>SUM(F4:F34)</f>
        <v>116</v>
      </c>
      <c r="G35" s="16">
        <f>SUM(G4:G34)</f>
        <v>7000</v>
      </c>
      <c r="H35" s="16">
        <f>SUM(H4:H34)</f>
        <v>1390</v>
      </c>
      <c r="I35" s="16"/>
      <c r="J35" s="23">
        <f>SUM(J4:J34)</f>
        <v>84144</v>
      </c>
      <c r="K35" s="23">
        <f>SUM(K4:K34)</f>
        <v>39394</v>
      </c>
    </row>
    <row r="36" spans="1:11" s="17" customFormat="1" x14ac:dyDescent="0.25">
      <c r="A36" s="15" t="s">
        <v>15</v>
      </c>
      <c r="B36" s="16">
        <f t="shared" ref="B36:H36" si="0">AVERAGE(B4:B34)</f>
        <v>990.38709677419354</v>
      </c>
      <c r="C36" s="29">
        <f t="shared" si="0"/>
        <v>0.4090322580645161</v>
      </c>
      <c r="D36" s="26">
        <f t="shared" si="0"/>
        <v>3.904943249701314E-3</v>
      </c>
      <c r="E36" s="16">
        <f t="shared" si="0"/>
        <v>716</v>
      </c>
      <c r="F36" s="16">
        <f t="shared" si="0"/>
        <v>3.7419354838709675</v>
      </c>
      <c r="G36" s="16">
        <f t="shared" si="0"/>
        <v>225.80645161290323</v>
      </c>
      <c r="H36" s="16">
        <f t="shared" si="0"/>
        <v>44.838709677419352</v>
      </c>
      <c r="I36" s="16"/>
      <c r="J36" s="23">
        <f>AVERAGE(J4:J34)</f>
        <v>2714.3225806451615</v>
      </c>
      <c r="K36" s="23">
        <f>AVERAGE(K4:K34)</f>
        <v>1270.7741935483871</v>
      </c>
    </row>
    <row r="37" spans="1:11" s="17" customFormat="1" x14ac:dyDescent="0.25">
      <c r="A37" s="15" t="s">
        <v>17</v>
      </c>
      <c r="B37" s="16">
        <f t="shared" ref="B37:H37" si="1">MAX(B4:B34)</f>
        <v>1666</v>
      </c>
      <c r="C37" s="29">
        <f t="shared" si="1"/>
        <v>0.54</v>
      </c>
      <c r="D37" s="26">
        <f t="shared" si="1"/>
        <v>5.0347222222222225E-3</v>
      </c>
      <c r="E37" s="16">
        <f t="shared" si="1"/>
        <v>1254</v>
      </c>
      <c r="F37" s="16">
        <f t="shared" si="1"/>
        <v>16</v>
      </c>
      <c r="G37" s="16">
        <f t="shared" si="1"/>
        <v>468</v>
      </c>
      <c r="H37" s="16">
        <f t="shared" si="1"/>
        <v>124</v>
      </c>
      <c r="I37" s="16"/>
      <c r="J37" s="23">
        <f>MAX(J4:J34)</f>
        <v>4652</v>
      </c>
      <c r="K37" s="23">
        <f>MAX(K4:K34)</f>
        <v>2233</v>
      </c>
    </row>
    <row r="38" spans="1:11" x14ac:dyDescent="0.3">
      <c r="A38" s="15" t="s">
        <v>16</v>
      </c>
      <c r="B38" s="16">
        <f t="shared" ref="B38:H38" si="2">MIN(B4:B34)</f>
        <v>308</v>
      </c>
      <c r="C38" s="29">
        <f t="shared" si="2"/>
        <v>0.33</v>
      </c>
      <c r="D38" s="26">
        <f t="shared" si="2"/>
        <v>2.4305555555555556E-3</v>
      </c>
      <c r="E38" s="16">
        <f t="shared" si="2"/>
        <v>203</v>
      </c>
      <c r="F38" s="16">
        <f t="shared" si="2"/>
        <v>0</v>
      </c>
      <c r="G38" s="16">
        <f t="shared" si="2"/>
        <v>85</v>
      </c>
      <c r="H38" s="16">
        <f t="shared" si="2"/>
        <v>9</v>
      </c>
      <c r="I38" s="30"/>
      <c r="J38" s="23">
        <f>MIN(J4:J34)</f>
        <v>767</v>
      </c>
      <c r="K38" s="23">
        <f>MIN(K4:K34)</f>
        <v>331</v>
      </c>
    </row>
    <row r="39" spans="1:11" ht="46.8" x14ac:dyDescent="0.3">
      <c r="A39" s="50"/>
      <c r="B39" s="18" t="s">
        <v>5</v>
      </c>
      <c r="C39" s="19" t="s">
        <v>4</v>
      </c>
      <c r="D39" s="19" t="s">
        <v>11</v>
      </c>
      <c r="E39" s="19" t="s">
        <v>7</v>
      </c>
      <c r="F39" s="19" t="s">
        <v>8</v>
      </c>
      <c r="G39" s="19" t="s">
        <v>12</v>
      </c>
      <c r="H39" s="19" t="s">
        <v>9</v>
      </c>
      <c r="I39" s="19" t="s">
        <v>1</v>
      </c>
      <c r="J39" s="19" t="s">
        <v>2</v>
      </c>
      <c r="K39" s="20" t="s">
        <v>3</v>
      </c>
    </row>
    <row r="40" spans="1:11" ht="18" x14ac:dyDescent="0.3">
      <c r="A40" s="49"/>
      <c r="B40" s="51" t="s">
        <v>5</v>
      </c>
      <c r="C40" s="51"/>
      <c r="D40" s="51"/>
      <c r="E40" s="51" t="s">
        <v>6</v>
      </c>
      <c r="F40" s="51"/>
      <c r="G40" s="51"/>
      <c r="H40" s="51"/>
      <c r="I40" s="51" t="s">
        <v>10</v>
      </c>
      <c r="J40" s="51"/>
      <c r="K40" s="52"/>
    </row>
  </sheetData>
  <mergeCells count="9">
    <mergeCell ref="A39:A40"/>
    <mergeCell ref="B40:D40"/>
    <mergeCell ref="E40:H40"/>
    <mergeCell ref="I40:K40"/>
    <mergeCell ref="A1:K1"/>
    <mergeCell ref="A2:A3"/>
    <mergeCell ref="B2:D2"/>
    <mergeCell ref="E2:H2"/>
    <mergeCell ref="I2:K2"/>
  </mergeCells>
  <printOptions verticalCentered="1"/>
  <pageMargins left="0.39370078740157483" right="0.39370078740157483" top="0.39370078740157483" bottom="0.39370078740157483" header="0.31496062992125984" footer="0.31496062992125984"/>
  <pageSetup paperSize="8" scale="98" orientation="portrait" useFirstPageNumber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E0FB-E057-4C30-AD68-C981FC7A5BEF}">
  <sheetPr>
    <tabColor theme="5" tint="-0.249977111117893"/>
    <pageSetUpPr fitToPage="1"/>
  </sheetPr>
  <dimension ref="A1:K40"/>
  <sheetViews>
    <sheetView showGridLines="0" view="pageBreakPreview" zoomScale="110" zoomScaleNormal="80" zoomScaleSheetLayoutView="110" workbookViewId="0">
      <pane xSplit="1" ySplit="2" topLeftCell="B29" activePane="bottomRight" state="frozen"/>
      <selection activeCell="H35" sqref="H35"/>
      <selection pane="topRight" activeCell="H35" sqref="H35"/>
      <selection pane="bottomLeft" activeCell="H35" sqref="H35"/>
      <selection pane="bottomRight" activeCell="B4" sqref="B4:B34"/>
    </sheetView>
  </sheetViews>
  <sheetFormatPr baseColWidth="10" defaultColWidth="11.5546875" defaultRowHeight="15.6" x14ac:dyDescent="0.3"/>
  <cols>
    <col min="1" max="1" width="13.77734375" style="9" customWidth="1"/>
    <col min="2" max="2" width="10.77734375" style="14" customWidth="1"/>
    <col min="3" max="3" width="10.77734375" style="5" customWidth="1"/>
    <col min="4" max="4" width="14.77734375" style="5" customWidth="1"/>
    <col min="5" max="8" width="12.77734375" style="5" customWidth="1"/>
    <col min="9" max="9" width="16.77734375" style="5" customWidth="1"/>
    <col min="10" max="10" width="12.77734375" style="1" customWidth="1"/>
    <col min="11" max="11" width="13.44140625" style="1" customWidth="1"/>
    <col min="12" max="16384" width="11.5546875" style="1"/>
  </cols>
  <sheetData>
    <row r="1" spans="1:11" ht="45" customHeight="1" x14ac:dyDescent="0.3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2.4" customHeight="1" x14ac:dyDescent="0.3">
      <c r="A2" s="49" t="s">
        <v>0</v>
      </c>
      <c r="B2" s="53" t="s">
        <v>5</v>
      </c>
      <c r="C2" s="54"/>
      <c r="D2" s="55"/>
      <c r="E2" s="48" t="s">
        <v>6</v>
      </c>
      <c r="F2" s="48"/>
      <c r="G2" s="48"/>
      <c r="H2" s="48"/>
      <c r="I2" s="48" t="s">
        <v>10</v>
      </c>
      <c r="J2" s="48"/>
      <c r="K2" s="53"/>
    </row>
    <row r="3" spans="1:11" s="2" customFormat="1" ht="69.599999999999994" customHeight="1" x14ac:dyDescent="0.3">
      <c r="A3" s="49"/>
      <c r="B3" s="13" t="s">
        <v>5</v>
      </c>
      <c r="C3" s="3" t="s">
        <v>4</v>
      </c>
      <c r="D3" s="3" t="s">
        <v>11</v>
      </c>
      <c r="E3" s="3" t="s">
        <v>7</v>
      </c>
      <c r="F3" s="3" t="s">
        <v>8</v>
      </c>
      <c r="G3" s="3" t="s">
        <v>12</v>
      </c>
      <c r="H3" s="3" t="s">
        <v>9</v>
      </c>
      <c r="I3" s="3" t="s">
        <v>18</v>
      </c>
      <c r="J3" s="3" t="s">
        <v>2</v>
      </c>
      <c r="K3" s="4" t="s">
        <v>3</v>
      </c>
    </row>
    <row r="4" spans="1:11" s="6" customFormat="1" ht="19.95" customHeight="1" x14ac:dyDescent="0.25">
      <c r="A4" s="7">
        <v>45078</v>
      </c>
      <c r="B4" s="11">
        <v>1662</v>
      </c>
      <c r="C4" s="27">
        <v>0.35</v>
      </c>
      <c r="D4" s="24">
        <v>3.6689814814814814E-3</v>
      </c>
      <c r="E4" s="9">
        <v>1179</v>
      </c>
      <c r="F4" s="9">
        <v>2</v>
      </c>
      <c r="G4" s="9">
        <v>405</v>
      </c>
      <c r="H4" s="9">
        <v>76</v>
      </c>
      <c r="I4" s="24" t="s">
        <v>73</v>
      </c>
      <c r="J4" s="21">
        <v>4818</v>
      </c>
      <c r="K4" s="21">
        <v>2226</v>
      </c>
    </row>
    <row r="5" spans="1:11" s="6" customFormat="1" ht="19.95" customHeight="1" x14ac:dyDescent="0.25">
      <c r="A5" s="8">
        <v>45079</v>
      </c>
      <c r="B5" s="12">
        <v>1260</v>
      </c>
      <c r="C5" s="28">
        <v>0.31</v>
      </c>
      <c r="D5" s="25">
        <v>4.4675925925925933E-3</v>
      </c>
      <c r="E5" s="10">
        <v>825</v>
      </c>
      <c r="F5" s="10">
        <v>3</v>
      </c>
      <c r="G5" s="10">
        <v>376</v>
      </c>
      <c r="H5" s="10">
        <v>56</v>
      </c>
      <c r="I5" s="25" t="s">
        <v>61</v>
      </c>
      <c r="J5" s="22">
        <v>3843</v>
      </c>
      <c r="K5" s="22">
        <v>1700</v>
      </c>
    </row>
    <row r="6" spans="1:11" s="6" customFormat="1" ht="19.95" customHeight="1" x14ac:dyDescent="0.25">
      <c r="A6" s="7">
        <v>45080</v>
      </c>
      <c r="B6" s="11">
        <v>481</v>
      </c>
      <c r="C6" s="27">
        <v>0.36</v>
      </c>
      <c r="D6" s="24">
        <v>4.2592592592592595E-3</v>
      </c>
      <c r="E6" s="9">
        <v>312</v>
      </c>
      <c r="F6" s="9">
        <v>0</v>
      </c>
      <c r="G6" s="9">
        <v>140</v>
      </c>
      <c r="H6" s="9">
        <v>29</v>
      </c>
      <c r="I6" s="24" t="s">
        <v>91</v>
      </c>
      <c r="J6" s="21">
        <v>1380</v>
      </c>
      <c r="K6" s="21">
        <v>652</v>
      </c>
    </row>
    <row r="7" spans="1:11" s="6" customFormat="1" ht="19.95" customHeight="1" x14ac:dyDescent="0.25">
      <c r="A7" s="8">
        <v>45081</v>
      </c>
      <c r="B7" s="12">
        <v>711</v>
      </c>
      <c r="C7" s="28">
        <v>0.4</v>
      </c>
      <c r="D7" s="25">
        <v>3.9583333333333337E-3</v>
      </c>
      <c r="E7" s="10">
        <v>460</v>
      </c>
      <c r="F7" s="10">
        <v>2</v>
      </c>
      <c r="G7" s="10">
        <v>230</v>
      </c>
      <c r="H7" s="10">
        <v>19</v>
      </c>
      <c r="I7" s="25" t="s">
        <v>70</v>
      </c>
      <c r="J7" s="22">
        <v>1853</v>
      </c>
      <c r="K7" s="22">
        <v>967</v>
      </c>
    </row>
    <row r="8" spans="1:11" s="6" customFormat="1" ht="19.95" customHeight="1" x14ac:dyDescent="0.25">
      <c r="A8" s="7">
        <v>45082</v>
      </c>
      <c r="B8" s="11">
        <v>1918</v>
      </c>
      <c r="C8" s="27">
        <v>0.31</v>
      </c>
      <c r="D8" s="24">
        <v>3.6342592592592594E-3</v>
      </c>
      <c r="E8" s="9">
        <v>1341</v>
      </c>
      <c r="F8" s="9">
        <v>1</v>
      </c>
      <c r="G8" s="9">
        <v>500</v>
      </c>
      <c r="H8" s="9">
        <v>76</v>
      </c>
      <c r="I8" s="24" t="s">
        <v>52</v>
      </c>
      <c r="J8" s="21">
        <v>5451</v>
      </c>
      <c r="K8" s="21">
        <v>2537</v>
      </c>
    </row>
    <row r="9" spans="1:11" s="6" customFormat="1" ht="19.95" customHeight="1" x14ac:dyDescent="0.25">
      <c r="A9" s="8">
        <v>45083</v>
      </c>
      <c r="B9" s="12">
        <v>1966</v>
      </c>
      <c r="C9" s="28">
        <v>0.3</v>
      </c>
      <c r="D9" s="25">
        <v>3.9351851851851857E-3</v>
      </c>
      <c r="E9" s="10">
        <v>1364</v>
      </c>
      <c r="F9" s="10">
        <v>1</v>
      </c>
      <c r="G9" s="10">
        <v>527</v>
      </c>
      <c r="H9" s="10">
        <v>74</v>
      </c>
      <c r="I9" s="25" t="s">
        <v>40</v>
      </c>
      <c r="J9" s="22">
        <v>5717</v>
      </c>
      <c r="K9" s="22">
        <v>2625</v>
      </c>
    </row>
    <row r="10" spans="1:11" s="6" customFormat="1" ht="19.95" customHeight="1" x14ac:dyDescent="0.25">
      <c r="A10" s="7">
        <v>45084</v>
      </c>
      <c r="B10" s="11">
        <v>1810</v>
      </c>
      <c r="C10" s="27">
        <v>0.31</v>
      </c>
      <c r="D10" s="24">
        <v>4.3055555555555555E-3</v>
      </c>
      <c r="E10" s="9">
        <v>1204</v>
      </c>
      <c r="F10" s="9">
        <v>13</v>
      </c>
      <c r="G10" s="9">
        <v>497</v>
      </c>
      <c r="H10" s="9">
        <v>96</v>
      </c>
      <c r="I10" s="24" t="s">
        <v>76</v>
      </c>
      <c r="J10" s="21">
        <v>5186</v>
      </c>
      <c r="K10" s="21">
        <v>2338</v>
      </c>
    </row>
    <row r="11" spans="1:11" s="6" customFormat="1" ht="19.95" customHeight="1" x14ac:dyDescent="0.25">
      <c r="A11" s="8">
        <v>45085</v>
      </c>
      <c r="B11" s="12">
        <v>1769</v>
      </c>
      <c r="C11" s="28">
        <v>0.34</v>
      </c>
      <c r="D11" s="25">
        <v>4.2476851851851851E-3</v>
      </c>
      <c r="E11" s="10">
        <v>1237</v>
      </c>
      <c r="F11" s="10">
        <v>4</v>
      </c>
      <c r="G11" s="10">
        <v>460</v>
      </c>
      <c r="H11" s="10">
        <v>68</v>
      </c>
      <c r="I11" s="25" t="s">
        <v>39</v>
      </c>
      <c r="J11" s="22">
        <v>4873</v>
      </c>
      <c r="K11" s="22">
        <v>2599</v>
      </c>
    </row>
    <row r="12" spans="1:11" s="6" customFormat="1" ht="19.95" customHeight="1" x14ac:dyDescent="0.25">
      <c r="A12" s="7">
        <v>45086</v>
      </c>
      <c r="B12" s="11">
        <v>1364</v>
      </c>
      <c r="C12" s="27">
        <v>0.32</v>
      </c>
      <c r="D12" s="24">
        <v>4.7337962962962958E-3</v>
      </c>
      <c r="E12" s="9">
        <v>904</v>
      </c>
      <c r="F12" s="9">
        <v>8</v>
      </c>
      <c r="G12" s="9">
        <v>401</v>
      </c>
      <c r="H12" s="9">
        <v>51</v>
      </c>
      <c r="I12" s="24" t="s">
        <v>92</v>
      </c>
      <c r="J12" s="21">
        <v>3710</v>
      </c>
      <c r="K12" s="21">
        <v>1924</v>
      </c>
    </row>
    <row r="13" spans="1:11" s="6" customFormat="1" ht="19.95" customHeight="1" x14ac:dyDescent="0.25">
      <c r="A13" s="8">
        <v>45087</v>
      </c>
      <c r="B13" s="12">
        <v>880</v>
      </c>
      <c r="C13" s="28">
        <v>0.39</v>
      </c>
      <c r="D13" s="25">
        <v>4.2708333333333339E-3</v>
      </c>
      <c r="E13" s="10">
        <v>560</v>
      </c>
      <c r="F13" s="10">
        <v>7</v>
      </c>
      <c r="G13" s="10">
        <v>281</v>
      </c>
      <c r="H13" s="10">
        <v>32</v>
      </c>
      <c r="I13" s="25" t="s">
        <v>93</v>
      </c>
      <c r="J13" s="22">
        <v>2115</v>
      </c>
      <c r="K13" s="22">
        <v>1252</v>
      </c>
    </row>
    <row r="14" spans="1:11" s="6" customFormat="1" ht="19.95" customHeight="1" x14ac:dyDescent="0.25">
      <c r="A14" s="7">
        <v>45088</v>
      </c>
      <c r="B14" s="11">
        <v>1006</v>
      </c>
      <c r="C14" s="27">
        <v>0.35</v>
      </c>
      <c r="D14" s="24">
        <v>4.0856481481481481E-3</v>
      </c>
      <c r="E14" s="9">
        <v>634</v>
      </c>
      <c r="F14" s="9">
        <v>2</v>
      </c>
      <c r="G14" s="9">
        <v>296</v>
      </c>
      <c r="H14" s="9">
        <v>74</v>
      </c>
      <c r="I14" s="24" t="s">
        <v>65</v>
      </c>
      <c r="J14" s="21">
        <v>2456</v>
      </c>
      <c r="K14" s="21">
        <v>1138</v>
      </c>
    </row>
    <row r="15" spans="1:11" s="6" customFormat="1" ht="19.95" customHeight="1" x14ac:dyDescent="0.25">
      <c r="A15" s="8">
        <v>45089</v>
      </c>
      <c r="B15" s="12">
        <v>1380</v>
      </c>
      <c r="C15" s="28">
        <v>0.37</v>
      </c>
      <c r="D15" s="25">
        <v>3.7037037037037034E-3</v>
      </c>
      <c r="E15" s="10">
        <v>904</v>
      </c>
      <c r="F15" s="10">
        <v>4</v>
      </c>
      <c r="G15" s="10">
        <v>421</v>
      </c>
      <c r="H15" s="10">
        <v>51</v>
      </c>
      <c r="I15" s="25" t="s">
        <v>37</v>
      </c>
      <c r="J15" s="22">
        <v>3518</v>
      </c>
      <c r="K15" s="22">
        <v>1810</v>
      </c>
    </row>
    <row r="16" spans="1:11" s="6" customFormat="1" ht="19.95" customHeight="1" x14ac:dyDescent="0.25">
      <c r="A16" s="7">
        <v>45090</v>
      </c>
      <c r="B16" s="11">
        <v>1495</v>
      </c>
      <c r="C16" s="27">
        <v>0.44</v>
      </c>
      <c r="D16" s="24">
        <v>3.3217592592592591E-3</v>
      </c>
      <c r="E16" s="9">
        <v>1068</v>
      </c>
      <c r="F16" s="9">
        <v>3</v>
      </c>
      <c r="G16" s="9">
        <v>365</v>
      </c>
      <c r="H16" s="9">
        <v>59</v>
      </c>
      <c r="I16" s="24" t="s">
        <v>57</v>
      </c>
      <c r="J16" s="21">
        <v>3555</v>
      </c>
      <c r="K16" s="21">
        <v>1776</v>
      </c>
    </row>
    <row r="17" spans="1:11" s="6" customFormat="1" ht="19.95" customHeight="1" x14ac:dyDescent="0.25">
      <c r="A17" s="8">
        <v>45091</v>
      </c>
      <c r="B17" s="12">
        <v>1755</v>
      </c>
      <c r="C17" s="28">
        <v>0.43</v>
      </c>
      <c r="D17" s="25">
        <v>3.1597222222222222E-3</v>
      </c>
      <c r="E17" s="10">
        <v>1240</v>
      </c>
      <c r="F17" s="10">
        <v>2</v>
      </c>
      <c r="G17" s="10">
        <v>433</v>
      </c>
      <c r="H17" s="10">
        <v>80</v>
      </c>
      <c r="I17" s="25" t="s">
        <v>84</v>
      </c>
      <c r="J17" s="22">
        <v>3774</v>
      </c>
      <c r="K17" s="22">
        <v>2142</v>
      </c>
    </row>
    <row r="18" spans="1:11" s="6" customFormat="1" ht="19.95" customHeight="1" x14ac:dyDescent="0.25">
      <c r="A18" s="7">
        <v>45092</v>
      </c>
      <c r="B18" s="11">
        <v>6282</v>
      </c>
      <c r="C18" s="27">
        <v>0.28999999999999998</v>
      </c>
      <c r="D18" s="24">
        <v>4.9305555555555552E-3</v>
      </c>
      <c r="E18" s="9">
        <v>3954</v>
      </c>
      <c r="F18" s="9">
        <v>8</v>
      </c>
      <c r="G18" s="9">
        <v>2019</v>
      </c>
      <c r="H18" s="9">
        <v>301</v>
      </c>
      <c r="I18" s="24" t="s">
        <v>42</v>
      </c>
      <c r="J18" s="21">
        <v>14480</v>
      </c>
      <c r="K18" s="21">
        <v>9031</v>
      </c>
    </row>
    <row r="19" spans="1:11" s="6" customFormat="1" ht="19.95" customHeight="1" x14ac:dyDescent="0.25">
      <c r="A19" s="8">
        <v>45093</v>
      </c>
      <c r="B19" s="12">
        <v>4834</v>
      </c>
      <c r="C19" s="28">
        <v>0.47</v>
      </c>
      <c r="D19" s="25">
        <v>3.0439814814814821E-3</v>
      </c>
      <c r="E19" s="10">
        <v>3444</v>
      </c>
      <c r="F19" s="10">
        <v>10</v>
      </c>
      <c r="G19" s="10">
        <v>1196</v>
      </c>
      <c r="H19" s="10">
        <v>184</v>
      </c>
      <c r="I19" s="25" t="s">
        <v>71</v>
      </c>
      <c r="J19" s="22">
        <v>9140</v>
      </c>
      <c r="K19" s="22">
        <v>4269</v>
      </c>
    </row>
    <row r="20" spans="1:11" s="6" customFormat="1" ht="19.95" customHeight="1" x14ac:dyDescent="0.25">
      <c r="A20" s="7">
        <v>45094</v>
      </c>
      <c r="B20" s="11">
        <v>1051</v>
      </c>
      <c r="C20" s="27">
        <v>0.64</v>
      </c>
      <c r="D20" s="24">
        <v>1.5740740740740741E-3</v>
      </c>
      <c r="E20" s="9">
        <v>789</v>
      </c>
      <c r="F20" s="9">
        <v>1</v>
      </c>
      <c r="G20" s="9">
        <v>229</v>
      </c>
      <c r="H20" s="9">
        <v>32</v>
      </c>
      <c r="I20" s="24" t="s">
        <v>86</v>
      </c>
      <c r="J20" s="21">
        <v>1690</v>
      </c>
      <c r="K20" s="21">
        <v>558</v>
      </c>
    </row>
    <row r="21" spans="1:11" s="6" customFormat="1" ht="19.95" customHeight="1" x14ac:dyDescent="0.25">
      <c r="A21" s="8">
        <v>45095</v>
      </c>
      <c r="B21" s="12">
        <v>721</v>
      </c>
      <c r="C21" s="28">
        <v>0.56999999999999995</v>
      </c>
      <c r="D21" s="25">
        <v>3.1481481481481482E-3</v>
      </c>
      <c r="E21" s="10">
        <v>486</v>
      </c>
      <c r="F21" s="10">
        <v>2</v>
      </c>
      <c r="G21" s="10">
        <v>214</v>
      </c>
      <c r="H21" s="10">
        <v>19</v>
      </c>
      <c r="I21" s="25" t="s">
        <v>94</v>
      </c>
      <c r="J21" s="22">
        <v>1451</v>
      </c>
      <c r="K21" s="22">
        <v>806</v>
      </c>
    </row>
    <row r="22" spans="1:11" s="6" customFormat="1" ht="19.95" customHeight="1" x14ac:dyDescent="0.25">
      <c r="A22" s="7">
        <v>45096</v>
      </c>
      <c r="B22" s="11">
        <v>1142</v>
      </c>
      <c r="C22" s="27">
        <v>0.44</v>
      </c>
      <c r="D22" s="24">
        <v>3.6689814814814814E-3</v>
      </c>
      <c r="E22" s="9">
        <v>838</v>
      </c>
      <c r="F22" s="9">
        <v>5</v>
      </c>
      <c r="G22" s="9">
        <v>257</v>
      </c>
      <c r="H22" s="9">
        <v>42</v>
      </c>
      <c r="I22" s="24" t="s">
        <v>56</v>
      </c>
      <c r="J22" s="21">
        <v>2980</v>
      </c>
      <c r="K22" s="21">
        <v>1367</v>
      </c>
    </row>
    <row r="23" spans="1:11" s="6" customFormat="1" ht="19.95" customHeight="1" x14ac:dyDescent="0.25">
      <c r="A23" s="8">
        <v>45097</v>
      </c>
      <c r="B23" s="12">
        <v>1114</v>
      </c>
      <c r="C23" s="28">
        <v>0.4</v>
      </c>
      <c r="D23" s="25">
        <v>4.1666666666666666E-3</v>
      </c>
      <c r="E23" s="10">
        <v>696</v>
      </c>
      <c r="F23" s="10">
        <v>10</v>
      </c>
      <c r="G23" s="10">
        <v>285</v>
      </c>
      <c r="H23" s="10">
        <v>123</v>
      </c>
      <c r="I23" s="25" t="s">
        <v>46</v>
      </c>
      <c r="J23" s="22">
        <v>3209</v>
      </c>
      <c r="K23" s="22">
        <v>1577</v>
      </c>
    </row>
    <row r="24" spans="1:11" s="6" customFormat="1" ht="19.95" customHeight="1" x14ac:dyDescent="0.25">
      <c r="A24" s="7">
        <v>45098</v>
      </c>
      <c r="B24" s="11">
        <v>1021</v>
      </c>
      <c r="C24" s="27">
        <v>0.37</v>
      </c>
      <c r="D24" s="24">
        <v>3.5763888888888894E-3</v>
      </c>
      <c r="E24" s="9">
        <v>635</v>
      </c>
      <c r="F24" s="9">
        <v>11</v>
      </c>
      <c r="G24" s="9">
        <v>308</v>
      </c>
      <c r="H24" s="9">
        <v>67</v>
      </c>
      <c r="I24" s="24" t="s">
        <v>78</v>
      </c>
      <c r="J24" s="21">
        <v>2720</v>
      </c>
      <c r="K24" s="21">
        <v>1144</v>
      </c>
    </row>
    <row r="25" spans="1:11" s="6" customFormat="1" ht="19.95" customHeight="1" x14ac:dyDescent="0.25">
      <c r="A25" s="8">
        <v>45099</v>
      </c>
      <c r="B25" s="12">
        <v>910</v>
      </c>
      <c r="C25" s="28">
        <v>0.4</v>
      </c>
      <c r="D25" s="25">
        <v>2.9976851851851848E-3</v>
      </c>
      <c r="E25" s="10">
        <v>518</v>
      </c>
      <c r="F25" s="10">
        <v>4</v>
      </c>
      <c r="G25" s="10">
        <v>305</v>
      </c>
      <c r="H25" s="10">
        <v>83</v>
      </c>
      <c r="I25" s="25" t="s">
        <v>61</v>
      </c>
      <c r="J25" s="22">
        <v>2379</v>
      </c>
      <c r="K25" s="22">
        <v>1031</v>
      </c>
    </row>
    <row r="26" spans="1:11" s="6" customFormat="1" ht="19.95" customHeight="1" x14ac:dyDescent="0.25">
      <c r="A26" s="7">
        <v>45100</v>
      </c>
      <c r="B26" s="11">
        <v>652</v>
      </c>
      <c r="C26" s="27">
        <v>0.44</v>
      </c>
      <c r="D26" s="24">
        <v>3.8078703703703707E-3</v>
      </c>
      <c r="E26" s="9">
        <v>433</v>
      </c>
      <c r="F26" s="9">
        <v>2</v>
      </c>
      <c r="G26" s="9">
        <v>192</v>
      </c>
      <c r="H26" s="9">
        <v>25</v>
      </c>
      <c r="I26" s="24" t="s">
        <v>95</v>
      </c>
      <c r="J26" s="21">
        <v>1871</v>
      </c>
      <c r="K26" s="21">
        <v>761</v>
      </c>
    </row>
    <row r="27" spans="1:11" s="6" customFormat="1" ht="19.95" customHeight="1" x14ac:dyDescent="0.25">
      <c r="A27" s="8">
        <v>45101</v>
      </c>
      <c r="B27" s="12">
        <v>395</v>
      </c>
      <c r="C27" s="28">
        <v>0.44</v>
      </c>
      <c r="D27" s="25">
        <v>3.9467592592592592E-3</v>
      </c>
      <c r="E27" s="10">
        <v>254</v>
      </c>
      <c r="F27" s="10">
        <v>3</v>
      </c>
      <c r="G27" s="10">
        <v>121</v>
      </c>
      <c r="H27" s="10">
        <v>17</v>
      </c>
      <c r="I27" s="25" t="s">
        <v>96</v>
      </c>
      <c r="J27" s="22">
        <v>1136</v>
      </c>
      <c r="K27" s="22">
        <v>378</v>
      </c>
    </row>
    <row r="28" spans="1:11" s="6" customFormat="1" ht="19.95" customHeight="1" x14ac:dyDescent="0.25">
      <c r="A28" s="7">
        <v>45102</v>
      </c>
      <c r="B28" s="11">
        <v>422</v>
      </c>
      <c r="C28" s="27">
        <v>0.38</v>
      </c>
      <c r="D28" s="24">
        <v>3.8310185185185183E-3</v>
      </c>
      <c r="E28" s="9">
        <v>315</v>
      </c>
      <c r="F28" s="9">
        <v>2</v>
      </c>
      <c r="G28" s="9">
        <v>95</v>
      </c>
      <c r="H28" s="9">
        <v>10</v>
      </c>
      <c r="I28" s="24" t="s">
        <v>56</v>
      </c>
      <c r="J28" s="21">
        <v>1146</v>
      </c>
      <c r="K28" s="21">
        <v>457</v>
      </c>
    </row>
    <row r="29" spans="1:11" s="6" customFormat="1" ht="19.95" customHeight="1" x14ac:dyDescent="0.25">
      <c r="A29" s="8">
        <v>45103</v>
      </c>
      <c r="B29" s="12">
        <v>886</v>
      </c>
      <c r="C29" s="28">
        <v>0.32</v>
      </c>
      <c r="D29" s="25">
        <v>3.6226851851851854E-3</v>
      </c>
      <c r="E29" s="10">
        <v>653</v>
      </c>
      <c r="F29" s="10">
        <v>4</v>
      </c>
      <c r="G29" s="10">
        <v>179</v>
      </c>
      <c r="H29" s="10">
        <v>50</v>
      </c>
      <c r="I29" s="25" t="s">
        <v>46</v>
      </c>
      <c r="J29" s="22">
        <v>2698</v>
      </c>
      <c r="K29" s="22">
        <v>1227</v>
      </c>
    </row>
    <row r="30" spans="1:11" s="6" customFormat="1" ht="19.95" customHeight="1" x14ac:dyDescent="0.25">
      <c r="A30" s="7">
        <v>45104</v>
      </c>
      <c r="B30" s="11">
        <v>775</v>
      </c>
      <c r="C30" s="27">
        <v>0.4</v>
      </c>
      <c r="D30" s="24">
        <v>2.9976851851851848E-3</v>
      </c>
      <c r="E30" s="9">
        <v>562</v>
      </c>
      <c r="F30" s="9">
        <v>5</v>
      </c>
      <c r="G30" s="9">
        <v>179</v>
      </c>
      <c r="H30" s="9">
        <v>29</v>
      </c>
      <c r="I30" s="24" t="s">
        <v>88</v>
      </c>
      <c r="J30" s="21">
        <v>2004</v>
      </c>
      <c r="K30" s="21">
        <v>851</v>
      </c>
    </row>
    <row r="31" spans="1:11" s="6" customFormat="1" ht="19.95" customHeight="1" x14ac:dyDescent="0.25">
      <c r="A31" s="8">
        <v>45105</v>
      </c>
      <c r="B31" s="12">
        <v>616</v>
      </c>
      <c r="C31" s="28">
        <v>0.46</v>
      </c>
      <c r="D31" s="25">
        <v>4.2129629629629626E-3</v>
      </c>
      <c r="E31" s="10">
        <v>446</v>
      </c>
      <c r="F31" s="10">
        <v>2</v>
      </c>
      <c r="G31" s="10">
        <v>152</v>
      </c>
      <c r="H31" s="10">
        <v>16</v>
      </c>
      <c r="I31" s="25" t="s">
        <v>41</v>
      </c>
      <c r="J31" s="22">
        <v>1757</v>
      </c>
      <c r="K31" s="22">
        <v>653</v>
      </c>
    </row>
    <row r="32" spans="1:11" s="6" customFormat="1" ht="19.95" customHeight="1" x14ac:dyDescent="0.25">
      <c r="A32" s="7">
        <v>45106</v>
      </c>
      <c r="B32" s="11">
        <v>666</v>
      </c>
      <c r="C32" s="27">
        <v>0.44</v>
      </c>
      <c r="D32" s="24">
        <v>3.3912037037037036E-3</v>
      </c>
      <c r="E32" s="9">
        <v>481</v>
      </c>
      <c r="F32" s="9">
        <v>1</v>
      </c>
      <c r="G32" s="9">
        <v>154</v>
      </c>
      <c r="H32" s="9">
        <v>30</v>
      </c>
      <c r="I32" s="24" t="s">
        <v>37</v>
      </c>
      <c r="J32" s="21">
        <v>2061</v>
      </c>
      <c r="K32" s="21">
        <v>1111</v>
      </c>
    </row>
    <row r="33" spans="1:11" s="6" customFormat="1" ht="19.95" customHeight="1" x14ac:dyDescent="0.25">
      <c r="A33" s="8">
        <v>45107</v>
      </c>
      <c r="B33" s="12">
        <v>541</v>
      </c>
      <c r="C33" s="28">
        <v>0.46</v>
      </c>
      <c r="D33" s="25">
        <v>3.9814814814814817E-3</v>
      </c>
      <c r="E33" s="10">
        <v>373</v>
      </c>
      <c r="F33" s="10">
        <v>2</v>
      </c>
      <c r="G33" s="10">
        <v>139</v>
      </c>
      <c r="H33" s="10">
        <v>27</v>
      </c>
      <c r="I33" s="25" t="s">
        <v>64</v>
      </c>
      <c r="J33" s="22">
        <v>1471</v>
      </c>
      <c r="K33" s="22">
        <v>672</v>
      </c>
    </row>
    <row r="34" spans="1:11" s="6" customFormat="1" ht="19.95" customHeight="1" x14ac:dyDescent="0.25">
      <c r="A34" s="7">
        <v>45108</v>
      </c>
      <c r="B34" s="11">
        <v>295</v>
      </c>
      <c r="C34" s="27">
        <v>0.4</v>
      </c>
      <c r="D34" s="24">
        <v>3.9351851851851857E-3</v>
      </c>
      <c r="E34" s="9">
        <v>213</v>
      </c>
      <c r="F34" s="9">
        <v>1</v>
      </c>
      <c r="G34" s="9">
        <v>72</v>
      </c>
      <c r="H34" s="9">
        <v>9</v>
      </c>
      <c r="I34" s="24" t="s">
        <v>97</v>
      </c>
      <c r="J34" s="21">
        <v>786</v>
      </c>
      <c r="K34" s="21">
        <v>316</v>
      </c>
    </row>
    <row r="35" spans="1:11" s="17" customFormat="1" ht="29.4" customHeight="1" x14ac:dyDescent="0.25">
      <c r="A35" s="15" t="s">
        <v>14</v>
      </c>
      <c r="B35" s="16">
        <f>SUM(B4:B34)</f>
        <v>41780</v>
      </c>
      <c r="C35" s="16"/>
      <c r="D35" s="26">
        <f>SUM(D4:D34)</f>
        <v>0.11658564814814817</v>
      </c>
      <c r="E35" s="16">
        <f>SUM(E4:E34)</f>
        <v>28322</v>
      </c>
      <c r="F35" s="16">
        <f>SUM(F4:F34)</f>
        <v>125</v>
      </c>
      <c r="G35" s="16">
        <f>SUM(G4:G34)</f>
        <v>11428</v>
      </c>
      <c r="H35" s="16">
        <f>SUM(H4:H34)</f>
        <v>1905</v>
      </c>
      <c r="I35" s="16"/>
      <c r="J35" s="23">
        <f>SUM(J4:J34)</f>
        <v>105228</v>
      </c>
      <c r="K35" s="23">
        <f>SUM(K4:K34)</f>
        <v>51895</v>
      </c>
    </row>
    <row r="36" spans="1:11" s="17" customFormat="1" x14ac:dyDescent="0.25">
      <c r="A36" s="15" t="s">
        <v>15</v>
      </c>
      <c r="B36" s="16">
        <f t="shared" ref="B36:H36" si="0">AVERAGE(B4:B34)</f>
        <v>1347.741935483871</v>
      </c>
      <c r="C36" s="29">
        <f t="shared" si="0"/>
        <v>0.39677419354838717</v>
      </c>
      <c r="D36" s="26">
        <f t="shared" si="0"/>
        <v>3.7608273596176829E-3</v>
      </c>
      <c r="E36" s="16">
        <f t="shared" si="0"/>
        <v>913.61290322580646</v>
      </c>
      <c r="F36" s="16">
        <f t="shared" si="0"/>
        <v>4.032258064516129</v>
      </c>
      <c r="G36" s="16">
        <f t="shared" si="0"/>
        <v>368.64516129032256</v>
      </c>
      <c r="H36" s="16">
        <f t="shared" si="0"/>
        <v>61.451612903225808</v>
      </c>
      <c r="I36" s="16"/>
      <c r="J36" s="23">
        <f>AVERAGE(J4:J34)</f>
        <v>3394.4516129032259</v>
      </c>
      <c r="K36" s="23">
        <f>AVERAGE(K4:K34)</f>
        <v>1674.0322580645161</v>
      </c>
    </row>
    <row r="37" spans="1:11" s="17" customFormat="1" x14ac:dyDescent="0.25">
      <c r="A37" s="15" t="s">
        <v>17</v>
      </c>
      <c r="B37" s="16">
        <f t="shared" ref="B37:H37" si="1">MAX(B4:B34)</f>
        <v>6282</v>
      </c>
      <c r="C37" s="29">
        <f t="shared" si="1"/>
        <v>0.64</v>
      </c>
      <c r="D37" s="26">
        <f t="shared" si="1"/>
        <v>4.9305555555555552E-3</v>
      </c>
      <c r="E37" s="16">
        <f t="shared" si="1"/>
        <v>3954</v>
      </c>
      <c r="F37" s="16">
        <f t="shared" si="1"/>
        <v>13</v>
      </c>
      <c r="G37" s="16">
        <f t="shared" si="1"/>
        <v>2019</v>
      </c>
      <c r="H37" s="16">
        <f t="shared" si="1"/>
        <v>301</v>
      </c>
      <c r="I37" s="16"/>
      <c r="J37" s="23">
        <f>MAX(J4:J34)</f>
        <v>14480</v>
      </c>
      <c r="K37" s="23">
        <f>MAX(K4:K34)</f>
        <v>9031</v>
      </c>
    </row>
    <row r="38" spans="1:11" x14ac:dyDescent="0.3">
      <c r="A38" s="15" t="s">
        <v>16</v>
      </c>
      <c r="B38" s="16">
        <f t="shared" ref="B38:H38" si="2">MIN(B4:B34)</f>
        <v>295</v>
      </c>
      <c r="C38" s="29">
        <f t="shared" si="2"/>
        <v>0.28999999999999998</v>
      </c>
      <c r="D38" s="26">
        <f t="shared" si="2"/>
        <v>1.5740740740740741E-3</v>
      </c>
      <c r="E38" s="16">
        <f t="shared" si="2"/>
        <v>213</v>
      </c>
      <c r="F38" s="16">
        <f t="shared" si="2"/>
        <v>0</v>
      </c>
      <c r="G38" s="16">
        <f t="shared" si="2"/>
        <v>72</v>
      </c>
      <c r="H38" s="16">
        <f t="shared" si="2"/>
        <v>9</v>
      </c>
      <c r="I38" s="30"/>
      <c r="J38" s="23">
        <f>MIN(J4:J34)</f>
        <v>786</v>
      </c>
      <c r="K38" s="23">
        <f>MIN(K4:K34)</f>
        <v>316</v>
      </c>
    </row>
    <row r="39" spans="1:11" ht="46.8" x14ac:dyDescent="0.3">
      <c r="A39" s="50"/>
      <c r="B39" s="18" t="s">
        <v>5</v>
      </c>
      <c r="C39" s="19" t="s">
        <v>4</v>
      </c>
      <c r="D39" s="19" t="s">
        <v>11</v>
      </c>
      <c r="E39" s="19" t="s">
        <v>7</v>
      </c>
      <c r="F39" s="19" t="s">
        <v>8</v>
      </c>
      <c r="G39" s="19" t="s">
        <v>12</v>
      </c>
      <c r="H39" s="19" t="s">
        <v>9</v>
      </c>
      <c r="I39" s="19" t="s">
        <v>1</v>
      </c>
      <c r="J39" s="19" t="s">
        <v>2</v>
      </c>
      <c r="K39" s="20" t="s">
        <v>3</v>
      </c>
    </row>
    <row r="40" spans="1:11" ht="18" x14ac:dyDescent="0.3">
      <c r="A40" s="49"/>
      <c r="B40" s="51" t="s">
        <v>5</v>
      </c>
      <c r="C40" s="51"/>
      <c r="D40" s="51"/>
      <c r="E40" s="51" t="s">
        <v>6</v>
      </c>
      <c r="F40" s="51"/>
      <c r="G40" s="51"/>
      <c r="H40" s="51"/>
      <c r="I40" s="51" t="s">
        <v>10</v>
      </c>
      <c r="J40" s="51"/>
      <c r="K40" s="52"/>
    </row>
  </sheetData>
  <mergeCells count="9">
    <mergeCell ref="A39:A40"/>
    <mergeCell ref="B40:D40"/>
    <mergeCell ref="E40:H40"/>
    <mergeCell ref="I40:K40"/>
    <mergeCell ref="A1:K1"/>
    <mergeCell ref="A2:A3"/>
    <mergeCell ref="B2:D2"/>
    <mergeCell ref="E2:H2"/>
    <mergeCell ref="I2:K2"/>
  </mergeCells>
  <printOptions verticalCentered="1"/>
  <pageMargins left="0.39370078740157483" right="0.39370078740157483" top="0.39370078740157483" bottom="0.39370078740157483" header="0.31496062992125984" footer="0.31496062992125984"/>
  <pageSetup paperSize="8" scale="98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NIVEAU 1</vt:lpstr>
      <vt:lpstr>N2 RECAPITULATIF</vt:lpstr>
      <vt:lpstr>N2-janvier</vt:lpstr>
      <vt:lpstr>Feuil1-fichierEleve</vt:lpstr>
      <vt:lpstr>N2-février</vt:lpstr>
      <vt:lpstr>N2-mars</vt:lpstr>
      <vt:lpstr>N2-avril</vt:lpstr>
      <vt:lpstr>N2-mai</vt:lpstr>
      <vt:lpstr>N2-juin</vt:lpstr>
      <vt:lpstr>N3 Trafic journalier</vt:lpstr>
      <vt:lpstr>'N2 RECAPITULATIF'!Zone_d_impression</vt:lpstr>
      <vt:lpstr>'N2-avril'!Zone_d_impression</vt:lpstr>
      <vt:lpstr>'N2-février'!Zone_d_impression</vt:lpstr>
      <vt:lpstr>'N2-janvier'!Zone_d_impression</vt:lpstr>
      <vt:lpstr>'N2-juin'!Zone_d_impression</vt:lpstr>
      <vt:lpstr>'N2-mai'!Zone_d_impression</vt:lpstr>
      <vt:lpstr>'N2-mars'!Zone_d_impression</vt:lpstr>
      <vt:lpstr>'N3 Trafic journalier'!Zone_d_impression</vt:lpstr>
      <vt:lpstr>'NIVEAU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 fabienne</dc:creator>
  <dc:description/>
  <cp:lastModifiedBy>fabienne mauri</cp:lastModifiedBy>
  <cp:revision>1</cp:revision>
  <cp:lastPrinted>2023-07-04T12:59:10Z</cp:lastPrinted>
  <dcterms:created xsi:type="dcterms:W3CDTF">2023-07-02T15:58:06Z</dcterms:created>
  <dcterms:modified xsi:type="dcterms:W3CDTF">2023-07-04T13:10:39Z</dcterms:modified>
  <dc:language>fr-FR</dc:language>
</cp:coreProperties>
</file>